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/>
  <mc:AlternateContent xmlns:mc="http://schemas.openxmlformats.org/markup-compatibility/2006">
    <mc:Choice Requires="x15">
      <x15ac:absPath xmlns:x15ac="http://schemas.microsoft.com/office/spreadsheetml/2010/11/ac" url="C:\Users\GFOS\Desktop\PRORAČUN\FINANCIJSKI PLAN\REKTORAT FP 2024. -2026\"/>
    </mc:Choice>
  </mc:AlternateContent>
  <xr:revisionPtr revIDLastSave="0" documentId="13_ncr:1_{B95621C0-D21B-4D51-9992-93845241E984}" xr6:coauthVersionLast="36" xr6:coauthVersionMax="36" xr10:uidLastSave="{00000000-0000-0000-0000-000000000000}"/>
  <bookViews>
    <workbookView xWindow="0" yWindow="0" windowWidth="14370" windowHeight="2970" xr2:uid="{00000000-000D-0000-FFFF-FFFF00000000}"/>
  </bookViews>
  <sheets>
    <sheet name="GRAFOS" sheetId="2" r:id="rId1"/>
  </sheets>
  <definedNames>
    <definedName name="_xlnm.Print_Area" localSheetId="0">GRAFOS!$A$1:$G$174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  <c r="G9" i="2"/>
  <c r="D153" i="2" l="1"/>
  <c r="E153" i="2"/>
  <c r="F153" i="2"/>
  <c r="G153" i="2"/>
  <c r="E156" i="2"/>
  <c r="F156" i="2"/>
  <c r="G156" i="2"/>
  <c r="D157" i="2"/>
  <c r="D156" i="2" s="1"/>
  <c r="C156" i="2"/>
  <c r="C153" i="2"/>
  <c r="C152" i="2" s="1"/>
  <c r="C151" i="2" s="1"/>
  <c r="C150" i="2" s="1"/>
  <c r="D149" i="2"/>
  <c r="D148" i="2" s="1"/>
  <c r="G148" i="2"/>
  <c r="F148" i="2"/>
  <c r="E148" i="2"/>
  <c r="C148" i="2"/>
  <c r="G145" i="2"/>
  <c r="F145" i="2"/>
  <c r="F144" i="2" s="1"/>
  <c r="F143" i="2" s="1"/>
  <c r="F142" i="2" s="1"/>
  <c r="E145" i="2"/>
  <c r="E144" i="2" s="1"/>
  <c r="E143" i="2" s="1"/>
  <c r="E142" i="2" s="1"/>
  <c r="D145" i="2"/>
  <c r="C145" i="2"/>
  <c r="G144" i="2"/>
  <c r="G143" i="2" s="1"/>
  <c r="G142" i="2" s="1"/>
  <c r="E173" i="2"/>
  <c r="F173" i="2"/>
  <c r="G173" i="2"/>
  <c r="D170" i="2"/>
  <c r="E170" i="2"/>
  <c r="F170" i="2"/>
  <c r="G170" i="2"/>
  <c r="D161" i="2"/>
  <c r="E161" i="2"/>
  <c r="F161" i="2"/>
  <c r="G161" i="2"/>
  <c r="D137" i="2"/>
  <c r="E137" i="2"/>
  <c r="F137" i="2"/>
  <c r="G137" i="2"/>
  <c r="E140" i="2"/>
  <c r="F140" i="2"/>
  <c r="G140" i="2"/>
  <c r="E132" i="2"/>
  <c r="F132" i="2"/>
  <c r="G132" i="2"/>
  <c r="D129" i="2"/>
  <c r="E129" i="2"/>
  <c r="F129" i="2"/>
  <c r="G129" i="2"/>
  <c r="D121" i="2"/>
  <c r="E121" i="2"/>
  <c r="F121" i="2"/>
  <c r="G121" i="2"/>
  <c r="E116" i="2"/>
  <c r="F116" i="2"/>
  <c r="G116" i="2"/>
  <c r="E113" i="2"/>
  <c r="F113" i="2"/>
  <c r="G113" i="2"/>
  <c r="E108" i="2"/>
  <c r="F108" i="2"/>
  <c r="G108" i="2"/>
  <c r="E105" i="2"/>
  <c r="F105" i="2"/>
  <c r="G105" i="2"/>
  <c r="D100" i="2"/>
  <c r="E100" i="2"/>
  <c r="F100" i="2"/>
  <c r="G100" i="2"/>
  <c r="D97" i="2"/>
  <c r="E97" i="2"/>
  <c r="F97" i="2"/>
  <c r="G97" i="2"/>
  <c r="D94" i="2"/>
  <c r="E94" i="2"/>
  <c r="F94" i="2"/>
  <c r="G94" i="2"/>
  <c r="D91" i="2"/>
  <c r="E91" i="2"/>
  <c r="F91" i="2"/>
  <c r="G91" i="2"/>
  <c r="D86" i="2"/>
  <c r="E86" i="2"/>
  <c r="F86" i="2"/>
  <c r="G86" i="2"/>
  <c r="D82" i="2"/>
  <c r="E82" i="2"/>
  <c r="F82" i="2"/>
  <c r="G82" i="2"/>
  <c r="D68" i="2"/>
  <c r="E68" i="2"/>
  <c r="E63" i="2" s="1"/>
  <c r="F68" i="2"/>
  <c r="G68" i="2"/>
  <c r="D64" i="2"/>
  <c r="E64" i="2"/>
  <c r="F64" i="2"/>
  <c r="G64" i="2"/>
  <c r="D60" i="2"/>
  <c r="E60" i="2"/>
  <c r="F60" i="2"/>
  <c r="G60" i="2"/>
  <c r="D54" i="2"/>
  <c r="E54" i="2"/>
  <c r="F54" i="2"/>
  <c r="G54" i="2"/>
  <c r="D44" i="2"/>
  <c r="E44" i="2"/>
  <c r="F44" i="2"/>
  <c r="G44" i="2"/>
  <c r="D36" i="2"/>
  <c r="D35" i="2" s="1"/>
  <c r="D34" i="2" s="1"/>
  <c r="D33" i="2" s="1"/>
  <c r="E36" i="2"/>
  <c r="E35" i="2" s="1"/>
  <c r="E34" i="2" s="1"/>
  <c r="E33" i="2" s="1"/>
  <c r="F36" i="2"/>
  <c r="F35" i="2" s="1"/>
  <c r="F34" i="2" s="1"/>
  <c r="F33" i="2" s="1"/>
  <c r="G36" i="2"/>
  <c r="G35" i="2" s="1"/>
  <c r="G34" i="2" s="1"/>
  <c r="G33" i="2" s="1"/>
  <c r="D28" i="2"/>
  <c r="D27" i="2" s="1"/>
  <c r="D26" i="2" s="1"/>
  <c r="D25" i="2" s="1"/>
  <c r="E28" i="2"/>
  <c r="E27" i="2" s="1"/>
  <c r="E26" i="2" s="1"/>
  <c r="E25" i="2" s="1"/>
  <c r="F28" i="2"/>
  <c r="F27" i="2" s="1"/>
  <c r="F26" i="2" s="1"/>
  <c r="F25" i="2" s="1"/>
  <c r="G28" i="2"/>
  <c r="G27" i="2" s="1"/>
  <c r="G26" i="2" s="1"/>
  <c r="G25" i="2" s="1"/>
  <c r="D19" i="2"/>
  <c r="E19" i="2"/>
  <c r="F19" i="2"/>
  <c r="G19" i="2"/>
  <c r="D13" i="2"/>
  <c r="D12" i="2" s="1"/>
  <c r="D11" i="2" s="1"/>
  <c r="D10" i="2" s="1"/>
  <c r="E13" i="2"/>
  <c r="E12" i="2" s="1"/>
  <c r="E11" i="2" s="1"/>
  <c r="E10" i="2" s="1"/>
  <c r="F13" i="2"/>
  <c r="F12" i="2" s="1"/>
  <c r="F11" i="2" s="1"/>
  <c r="F10" i="2" s="1"/>
  <c r="G13" i="2"/>
  <c r="G12" i="2" s="1"/>
  <c r="G11" i="2" s="1"/>
  <c r="G10" i="2" s="1"/>
  <c r="G152" i="2" l="1"/>
  <c r="G151" i="2" s="1"/>
  <c r="G150" i="2" s="1"/>
  <c r="F152" i="2"/>
  <c r="F151" i="2" s="1"/>
  <c r="F150" i="2" s="1"/>
  <c r="E152" i="2"/>
  <c r="E151" i="2" s="1"/>
  <c r="E150" i="2" s="1"/>
  <c r="D144" i="2"/>
  <c r="D143" i="2" s="1"/>
  <c r="D142" i="2" s="1"/>
  <c r="D152" i="2"/>
  <c r="D151" i="2" s="1"/>
  <c r="D150" i="2" s="1"/>
  <c r="C144" i="2"/>
  <c r="C143" i="2" s="1"/>
  <c r="C142" i="2" s="1"/>
  <c r="D96" i="2"/>
  <c r="G63" i="2"/>
  <c r="G96" i="2"/>
  <c r="F63" i="2"/>
  <c r="F96" i="2"/>
  <c r="E96" i="2"/>
  <c r="G136" i="2"/>
  <c r="G135" i="2" s="1"/>
  <c r="G134" i="2" s="1"/>
  <c r="F136" i="2"/>
  <c r="F135" i="2" s="1"/>
  <c r="F134" i="2" s="1"/>
  <c r="E136" i="2"/>
  <c r="E135" i="2" s="1"/>
  <c r="E134" i="2" s="1"/>
  <c r="E112" i="2"/>
  <c r="E111" i="2" s="1"/>
  <c r="E110" i="2" s="1"/>
  <c r="F169" i="2"/>
  <c r="F168" i="2" s="1"/>
  <c r="F167" i="2" s="1"/>
  <c r="G169" i="2"/>
  <c r="G168" i="2" s="1"/>
  <c r="G167" i="2" s="1"/>
  <c r="E169" i="2"/>
  <c r="E168" i="2" s="1"/>
  <c r="E167" i="2" s="1"/>
  <c r="G112" i="2"/>
  <c r="G111" i="2" s="1"/>
  <c r="G110" i="2" s="1"/>
  <c r="D90" i="2"/>
  <c r="D89" i="2" s="1"/>
  <c r="D88" i="2" s="1"/>
  <c r="F128" i="2"/>
  <c r="F127" i="2" s="1"/>
  <c r="F126" i="2" s="1"/>
  <c r="E128" i="2"/>
  <c r="E127" i="2" s="1"/>
  <c r="E126" i="2" s="1"/>
  <c r="G128" i="2"/>
  <c r="G127" i="2" s="1"/>
  <c r="G126" i="2" s="1"/>
  <c r="F112" i="2"/>
  <c r="F111" i="2" s="1"/>
  <c r="F110" i="2" s="1"/>
  <c r="G104" i="2"/>
  <c r="G103" i="2" s="1"/>
  <c r="G102" i="2" s="1"/>
  <c r="F104" i="2"/>
  <c r="F103" i="2" s="1"/>
  <c r="F102" i="2" s="1"/>
  <c r="E104" i="2"/>
  <c r="E103" i="2" s="1"/>
  <c r="E102" i="2" s="1"/>
  <c r="G90" i="2"/>
  <c r="E90" i="2"/>
  <c r="F90" i="2"/>
  <c r="F81" i="2"/>
  <c r="F80" i="2" s="1"/>
  <c r="F79" i="2" s="1"/>
  <c r="E81" i="2"/>
  <c r="E80" i="2" s="1"/>
  <c r="E79" i="2" s="1"/>
  <c r="G81" i="2"/>
  <c r="G80" i="2" s="1"/>
  <c r="G79" i="2" s="1"/>
  <c r="D81" i="2"/>
  <c r="D80" i="2" s="1"/>
  <c r="D79" i="2" s="1"/>
  <c r="D63" i="2"/>
  <c r="G53" i="2"/>
  <c r="E53" i="2"/>
  <c r="F53" i="2"/>
  <c r="D53" i="2"/>
  <c r="G89" i="2" l="1"/>
  <c r="G88" i="2" s="1"/>
  <c r="F89" i="2"/>
  <c r="F88" i="2" s="1"/>
  <c r="E89" i="2"/>
  <c r="E88" i="2" s="1"/>
  <c r="D125" i="2"/>
  <c r="D124" i="2" s="1"/>
  <c r="D120" i="2" s="1"/>
  <c r="D119" i="2" s="1"/>
  <c r="D118" i="2" s="1"/>
  <c r="G124" i="2"/>
  <c r="G120" i="2" s="1"/>
  <c r="G119" i="2" s="1"/>
  <c r="G118" i="2" s="1"/>
  <c r="F124" i="2"/>
  <c r="F120" i="2" s="1"/>
  <c r="F119" i="2" s="1"/>
  <c r="F118" i="2" s="1"/>
  <c r="E124" i="2"/>
  <c r="E120" i="2" s="1"/>
  <c r="E119" i="2" s="1"/>
  <c r="E118" i="2" s="1"/>
  <c r="C124" i="2"/>
  <c r="C121" i="2"/>
  <c r="C120" i="2" l="1"/>
  <c r="C119" i="2" s="1"/>
  <c r="D165" i="2"/>
  <c r="D160" i="2" s="1"/>
  <c r="D159" i="2" s="1"/>
  <c r="D158" i="2" s="1"/>
  <c r="E165" i="2"/>
  <c r="E160" i="2" s="1"/>
  <c r="E159" i="2" s="1"/>
  <c r="E158" i="2" s="1"/>
  <c r="F165" i="2"/>
  <c r="F160" i="2" s="1"/>
  <c r="F159" i="2" s="1"/>
  <c r="F158" i="2" s="1"/>
  <c r="G165" i="2"/>
  <c r="G160" i="2" s="1"/>
  <c r="G159" i="2" s="1"/>
  <c r="G158" i="2" s="1"/>
  <c r="D77" i="2"/>
  <c r="E77" i="2"/>
  <c r="F77" i="2"/>
  <c r="G77" i="2"/>
  <c r="D73" i="2"/>
  <c r="E73" i="2"/>
  <c r="F73" i="2"/>
  <c r="G73" i="2"/>
  <c r="E49" i="2"/>
  <c r="E43" i="2" s="1"/>
  <c r="E42" i="2" s="1"/>
  <c r="F49" i="2"/>
  <c r="F43" i="2" s="1"/>
  <c r="F42" i="2" s="1"/>
  <c r="G49" i="2"/>
  <c r="G43" i="2" s="1"/>
  <c r="G42" i="2" s="1"/>
  <c r="D23" i="2"/>
  <c r="D18" i="2" s="1"/>
  <c r="D17" i="2" s="1"/>
  <c r="D16" i="2" s="1"/>
  <c r="E23" i="2"/>
  <c r="E18" i="2" s="1"/>
  <c r="E17" i="2" s="1"/>
  <c r="E16" i="2" s="1"/>
  <c r="F23" i="2"/>
  <c r="F18" i="2" s="1"/>
  <c r="F17" i="2" s="1"/>
  <c r="F16" i="2" s="1"/>
  <c r="G23" i="2"/>
  <c r="G18" i="2" s="1"/>
  <c r="G17" i="2" s="1"/>
  <c r="G16" i="2" s="1"/>
  <c r="C54" i="2"/>
  <c r="C165" i="2"/>
  <c r="C161" i="2"/>
  <c r="D174" i="2"/>
  <c r="D173" i="2" s="1"/>
  <c r="D169" i="2" s="1"/>
  <c r="D168" i="2" s="1"/>
  <c r="D167" i="2" s="1"/>
  <c r="C173" i="2"/>
  <c r="C170" i="2"/>
  <c r="C86" i="2"/>
  <c r="C82" i="2"/>
  <c r="C91" i="2"/>
  <c r="C94" i="2"/>
  <c r="C77" i="2"/>
  <c r="C73" i="2"/>
  <c r="C36" i="2"/>
  <c r="C35" i="2" s="1"/>
  <c r="C34" i="2" s="1"/>
  <c r="C33" i="2" s="1"/>
  <c r="C28" i="2"/>
  <c r="C27" i="2" s="1"/>
  <c r="C169" i="2" l="1"/>
  <c r="C81" i="2"/>
  <c r="C80" i="2" s="1"/>
  <c r="C79" i="2" s="1"/>
  <c r="G41" i="2"/>
  <c r="F72" i="2"/>
  <c r="F71" i="2" s="1"/>
  <c r="F70" i="2" s="1"/>
  <c r="E72" i="2"/>
  <c r="E71" i="2" s="1"/>
  <c r="E70" i="2" s="1"/>
  <c r="G72" i="2"/>
  <c r="G71" i="2" s="1"/>
  <c r="G70" i="2" s="1"/>
  <c r="D72" i="2"/>
  <c r="D71" i="2" s="1"/>
  <c r="D70" i="2" s="1"/>
  <c r="E41" i="2"/>
  <c r="E9" i="2" s="1"/>
  <c r="F41" i="2"/>
  <c r="C160" i="2"/>
  <c r="C159" i="2" s="1"/>
  <c r="C158" i="2" s="1"/>
  <c r="C90" i="2"/>
  <c r="C72" i="2"/>
  <c r="C71" i="2" s="1"/>
  <c r="C70" i="2" s="1"/>
  <c r="G7" i="2" l="1"/>
  <c r="G8" i="2"/>
  <c r="E7" i="2"/>
  <c r="E8" i="2"/>
  <c r="C168" i="2"/>
  <c r="C167" i="2" s="1"/>
  <c r="F8" i="2"/>
  <c r="F7" i="2"/>
  <c r="C26" i="2"/>
  <c r="C25" i="2" s="1"/>
  <c r="C44" i="2"/>
  <c r="C140" i="2" l="1"/>
  <c r="C137" i="2"/>
  <c r="C132" i="2"/>
  <c r="C129" i="2"/>
  <c r="C116" i="2"/>
  <c r="C113" i="2"/>
  <c r="C108" i="2"/>
  <c r="C105" i="2"/>
  <c r="C100" i="2"/>
  <c r="C97" i="2"/>
  <c r="C68" i="2"/>
  <c r="C64" i="2"/>
  <c r="C60" i="2"/>
  <c r="C49" i="2"/>
  <c r="C23" i="2"/>
  <c r="C19" i="2"/>
  <c r="C13" i="2"/>
  <c r="C12" i="2" s="1"/>
  <c r="C11" i="2" s="1"/>
  <c r="C10" i="2" s="1"/>
  <c r="D141" i="2"/>
  <c r="D140" i="2" s="1"/>
  <c r="D136" i="2" s="1"/>
  <c r="D135" i="2" s="1"/>
  <c r="D134" i="2" s="1"/>
  <c r="C128" i="2" l="1"/>
  <c r="C127" i="2" s="1"/>
  <c r="C63" i="2"/>
  <c r="C43" i="2"/>
  <c r="C96" i="2"/>
  <c r="C104" i="2"/>
  <c r="C112" i="2"/>
  <c r="C53" i="2"/>
  <c r="C18" i="2"/>
  <c r="C17" i="2" s="1"/>
  <c r="C16" i="2" s="1"/>
  <c r="C136" i="2"/>
  <c r="C126" i="2" l="1"/>
  <c r="C118" i="2" s="1"/>
  <c r="C135" i="2"/>
  <c r="C134" i="2" s="1"/>
  <c r="C42" i="2"/>
  <c r="C41" i="2" s="1"/>
  <c r="C111" i="2"/>
  <c r="C110" i="2" s="1"/>
  <c r="C103" i="2"/>
  <c r="C102" i="2" s="1"/>
  <c r="C89" i="2"/>
  <c r="C88" i="2" s="1"/>
  <c r="C9" i="2" l="1"/>
  <c r="C7" i="2" s="1"/>
  <c r="C8" i="2" l="1"/>
  <c r="D109" i="2"/>
  <c r="D108" i="2" s="1"/>
  <c r="D106" i="2"/>
  <c r="D105" i="2" s="1"/>
  <c r="D104" i="2" l="1"/>
  <c r="D103" i="2" s="1"/>
  <c r="D102" i="2" s="1"/>
  <c r="D50" i="2"/>
  <c r="D52" i="2"/>
  <c r="D114" i="2"/>
  <c r="D113" i="2" s="1"/>
  <c r="D117" i="2"/>
  <c r="D116" i="2" s="1"/>
  <c r="D133" i="2"/>
  <c r="D132" i="2" s="1"/>
  <c r="D128" i="2" s="1"/>
  <c r="D127" i="2" s="1"/>
  <c r="D126" i="2" s="1"/>
  <c r="D112" i="2" l="1"/>
  <c r="D111" i="2" s="1"/>
  <c r="D110" i="2" s="1"/>
  <c r="D49" i="2"/>
  <c r="D43" i="2" l="1"/>
  <c r="D42" i="2" l="1"/>
  <c r="D41" i="2" s="1"/>
  <c r="D9" i="2" s="1"/>
  <c r="D7" i="2" l="1"/>
  <c r="D8" i="2"/>
</calcChain>
</file>

<file path=xl/sharedStrings.xml><?xml version="1.0" encoding="utf-8"?>
<sst xmlns="http://schemas.openxmlformats.org/spreadsheetml/2006/main" count="318" uniqueCount="76">
  <si>
    <t/>
  </si>
  <si>
    <t>080</t>
  </si>
  <si>
    <t>MINISTARSTVO ZNANOSTI I OBRAZOVANJA</t>
  </si>
  <si>
    <t>3</t>
  </si>
  <si>
    <t>Rashodi poslovanja</t>
  </si>
  <si>
    <t>32</t>
  </si>
  <si>
    <t>Materijalni rashodi</t>
  </si>
  <si>
    <t>31</t>
  </si>
  <si>
    <t>Rashodi za zaposlene</t>
  </si>
  <si>
    <t>34</t>
  </si>
  <si>
    <t>Financijski rashodi</t>
  </si>
  <si>
    <t>37</t>
  </si>
  <si>
    <t>Naknade građanima i kućanstvima na temelju osiguranja i druge naknade</t>
  </si>
  <si>
    <t>4</t>
  </si>
  <si>
    <t>Rashodi za nabavu nefinancijske imovine</t>
  </si>
  <si>
    <t>42</t>
  </si>
  <si>
    <t>Rashodi za nabavu proizvedene dugotrajne imovine</t>
  </si>
  <si>
    <t>45</t>
  </si>
  <si>
    <t>Rashodi za dodatna ulaganja na nefinancijskoj imovini</t>
  </si>
  <si>
    <t>0942</t>
  </si>
  <si>
    <t>Drugi stupanj visoke naobrazbe</t>
  </si>
  <si>
    <t>41</t>
  </si>
  <si>
    <t>Rashodi za nabavu neproizvedene dugotrajne imovine</t>
  </si>
  <si>
    <t>3705</t>
  </si>
  <si>
    <t>VISOKO OBRAZOVANJE</t>
  </si>
  <si>
    <t>08006</t>
  </si>
  <si>
    <t>Sveučilišta i veleučilišta u Republici Hrvatskoj</t>
  </si>
  <si>
    <t>A621003</t>
  </si>
  <si>
    <t>REDOVNA DJELATNOST SVEUČILIŠTA U OSIJEKU</t>
  </si>
  <si>
    <t>A622122</t>
  </si>
  <si>
    <t>PROGRAMSKO FINANCIRANJE JAVNIH VISOKIH UČILIŠTA</t>
  </si>
  <si>
    <t>43</t>
  </si>
  <si>
    <t>A679090</t>
  </si>
  <si>
    <t>REDOVNA DJELATNOST SVEUČILIŠTA U OSIJEKU (IZ EVIDENCIJSKIH PRIHODA)</t>
  </si>
  <si>
    <t>II. POSEBNI DIO</t>
  </si>
  <si>
    <t>Projekcija 
za 2025.</t>
  </si>
  <si>
    <t>11</t>
  </si>
  <si>
    <t>Opći prihodi i primici</t>
  </si>
  <si>
    <t>Ostali prihodi za posebne namjene</t>
  </si>
  <si>
    <t>Sredstva učešća za pomoći</t>
  </si>
  <si>
    <t>Ostale pomoći</t>
  </si>
  <si>
    <t>Europski socijalni fond (ESF)</t>
  </si>
  <si>
    <t>Vlastiti prihodi</t>
  </si>
  <si>
    <t>2250 GRAĐEVINSKI I ARHITEKTONSKI FAKULTET OSIJEK</t>
  </si>
  <si>
    <t>RAZVOJ, UNAPREĐENJE I PROVEDBA STRUČNE PRAKSE U VISOKOM OBRAZOVANJU</t>
  </si>
  <si>
    <t>NOVI PODPROJEKT</t>
  </si>
  <si>
    <t>A679071.018</t>
  </si>
  <si>
    <t>ERAMCA-Procjena ekološkog rizika i ublažavanje imovine kulturne baštine u Srednjoj Aziji</t>
  </si>
  <si>
    <t>Plan za 2024.</t>
  </si>
  <si>
    <t>Projekcija 
za 2026.</t>
  </si>
  <si>
    <t>Tekući plan 
2023.</t>
  </si>
  <si>
    <t>Izvršenje
2022.</t>
  </si>
  <si>
    <t>ULAGANJE U ZNANOST I INOVACIJE (SIIF)</t>
  </si>
  <si>
    <t>A621181</t>
  </si>
  <si>
    <t>PRAVOMOĆNE SUDSKE PRESUDE</t>
  </si>
  <si>
    <t>A621183</t>
  </si>
  <si>
    <t>STIPENDIJE I ŠKOLARINE ZA DOKTORSKI STUDIJ</t>
  </si>
  <si>
    <t>A679071</t>
  </si>
  <si>
    <t>EU PROJEKTI SVEUČILIŠTA U OSIJEKU (IZ EVIDENCIJSKIH PRIHODA)</t>
  </si>
  <si>
    <t>Pomoći dane u inozemstvu</t>
  </si>
  <si>
    <t>Ostali rashodi</t>
  </si>
  <si>
    <t>EYES HEARTS HANDS Urban Revolution</t>
  </si>
  <si>
    <t>A679071.085</t>
  </si>
  <si>
    <t>Donacije</t>
  </si>
  <si>
    <t>A679071.086</t>
  </si>
  <si>
    <t>Documenting chardak house for preserving endangered wooden structure along Drava and Danube rivers in Croatia EWAP2010LG</t>
  </si>
  <si>
    <t xml:space="preserve"> A679071.087</t>
  </si>
  <si>
    <t>Intelligent Methods for Structures, Elements and Materials</t>
  </si>
  <si>
    <t>K679084.005</t>
  </si>
  <si>
    <t>EUROPSKI FOND ZA REGIONALNI RAZVOJ (ERDF)</t>
  </si>
  <si>
    <t>K679106.003</t>
  </si>
  <si>
    <t>A679071.071</t>
  </si>
  <si>
    <t>A679071.072</t>
  </si>
  <si>
    <t>ISTRAŽIVANJE I RAZVOJ SAMOZBIJAJUĆEG BETONA I BETONA ZA 3D PRINTER SA DODATKOM BIOPEPELA (KK.01.2.1.02.0055)</t>
  </si>
  <si>
    <t>NOVI PODPROJEKT (IZ EVIDENCIJSKIH PRIHODA), KREATIVNA STEM REVOLUCIJA U SLAVONIJI</t>
  </si>
  <si>
    <t>ISTRAŽIVANJE I RAZVOJ INOVATIVNIH DRVNIH ZIDNIH OBLOGA, PREGRADNIH I NOSIVIH ZIDOVA ZA ODRŽIVU GRADNJU U PODUZEĆU SPAČVA D.D. KK.01.2.1.0244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</si>
</sst>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3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  <font>
      <sz val="8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  <charset val="238"/>
    </font>
    <font>
      <sz val="10"/>
      <color indexed="8"/>
      <name val="Arial"/>
      <family val="2"/>
      <charset val="238"/>
    </font>
    <font>
      <sz val="10"/>
      <color rgb="FF000000"/>
      <name val="Open Sans"/>
      <family val="2"/>
      <charset val="238"/>
    </font>
    <font>
      <sz val="12"/>
      <color rgb="FFFF0000"/>
      <name val="Calibri"/>
      <family val="2"/>
      <charset val="238"/>
      <scheme val="minor"/>
    </font>
    <font>
      <b/>
      <sz val="12"/>
      <name val="Arial"/>
      <family val="2"/>
    </font>
    <font>
      <sz val="12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13"/>
      <name val="Arial"/>
      <family val="2"/>
    </font>
    <font>
      <sz val="13"/>
      <name val="Arial"/>
      <family val="2"/>
    </font>
    <font>
      <sz val="13"/>
      <color theme="1"/>
      <name val="Arial"/>
      <family val="2"/>
    </font>
    <font>
      <b/>
      <sz val="15"/>
      <color theme="1"/>
      <name val="Times New Roman"/>
      <family val="1"/>
      <charset val="238"/>
    </font>
    <font>
      <b/>
      <sz val="9"/>
      <name val="Times New Roman"/>
      <family val="1"/>
      <charset val="238"/>
    </font>
  </fonts>
  <fills count="50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8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0">
    <xf numFmtId="0" fontId="0" fillId="0" borderId="0"/>
    <xf numFmtId="0" fontId="3" fillId="2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1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1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9" borderId="0" applyNumberFormat="0" applyBorder="0" applyAlignment="0" applyProtection="0"/>
    <xf numFmtId="0" fontId="11" fillId="14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1" fillId="12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1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6" fillId="2" borderId="0"/>
    <xf numFmtId="4" fontId="4" fillId="28" borderId="1" applyNumberFormat="0" applyProtection="0">
      <alignment vertical="center"/>
    </xf>
    <xf numFmtId="4" fontId="15" fillId="29" borderId="1" applyNumberFormat="0" applyProtection="0">
      <alignment vertical="center"/>
    </xf>
    <xf numFmtId="4" fontId="4" fillId="29" borderId="1" applyNumberFormat="0" applyProtection="0">
      <alignment horizontal="left" vertical="center" indent="1"/>
    </xf>
    <xf numFmtId="0" fontId="8" fillId="28" borderId="2" applyNumberFormat="0" applyProtection="0">
      <alignment horizontal="left" vertical="top" indent="1"/>
    </xf>
    <xf numFmtId="4" fontId="4" fillId="30" borderId="1" applyNumberFormat="0" applyProtection="0">
      <alignment horizontal="left" vertical="center" indent="1"/>
    </xf>
    <xf numFmtId="4" fontId="4" fillId="31" borderId="1" applyNumberFormat="0" applyProtection="0">
      <alignment horizontal="right" vertical="center"/>
    </xf>
    <xf numFmtId="4" fontId="4" fillId="32" borderId="1" applyNumberFormat="0" applyProtection="0">
      <alignment horizontal="right" vertical="center"/>
    </xf>
    <xf numFmtId="4" fontId="4" fillId="33" borderId="3" applyNumberFormat="0" applyProtection="0">
      <alignment horizontal="right" vertical="center"/>
    </xf>
    <xf numFmtId="4" fontId="4" fillId="9" borderId="1" applyNumberFormat="0" applyProtection="0">
      <alignment horizontal="right" vertical="center"/>
    </xf>
    <xf numFmtId="4" fontId="4" fillId="34" borderId="1" applyNumberFormat="0" applyProtection="0">
      <alignment horizontal="right" vertical="center"/>
    </xf>
    <xf numFmtId="4" fontId="4" fillId="35" borderId="1" applyNumberFormat="0" applyProtection="0">
      <alignment horizontal="right" vertical="center"/>
    </xf>
    <xf numFmtId="4" fontId="4" fillId="7" borderId="1" applyNumberFormat="0" applyProtection="0">
      <alignment horizontal="right" vertical="center"/>
    </xf>
    <xf numFmtId="4" fontId="4" fillId="4" borderId="1" applyNumberFormat="0" applyProtection="0">
      <alignment horizontal="right" vertical="center"/>
    </xf>
    <xf numFmtId="4" fontId="4" fillId="36" borderId="1" applyNumberFormat="0" applyProtection="0">
      <alignment horizontal="right" vertical="center"/>
    </xf>
    <xf numFmtId="4" fontId="4" fillId="37" borderId="3" applyNumberFormat="0" applyProtection="0">
      <alignment horizontal="left" vertical="center" indent="1"/>
    </xf>
    <xf numFmtId="4" fontId="7" fillId="8" borderId="3" applyNumberFormat="0" applyProtection="0">
      <alignment horizontal="left" vertical="center" indent="1"/>
    </xf>
    <xf numFmtId="4" fontId="7" fillId="8" borderId="3" applyNumberFormat="0" applyProtection="0">
      <alignment horizontal="left" vertical="center" indent="1"/>
    </xf>
    <xf numFmtId="4" fontId="4" fillId="3" borderId="1" applyNumberFormat="0" applyProtection="0">
      <alignment horizontal="right" vertical="center"/>
    </xf>
    <xf numFmtId="4" fontId="4" fillId="5" borderId="3" applyNumberFormat="0" applyProtection="0">
      <alignment horizontal="left" vertical="center" indent="1"/>
    </xf>
    <xf numFmtId="4" fontId="4" fillId="3" borderId="3" applyNumberFormat="0" applyProtection="0">
      <alignment horizontal="left" vertical="center" indent="1"/>
    </xf>
    <xf numFmtId="0" fontId="4" fillId="6" borderId="1" applyNumberFormat="0" applyProtection="0">
      <alignment horizontal="left" vertical="center" indent="1"/>
    </xf>
    <xf numFmtId="0" fontId="4" fillId="8" borderId="2" applyNumberFormat="0" applyProtection="0">
      <alignment horizontal="left" vertical="top" indent="1"/>
    </xf>
    <xf numFmtId="0" fontId="4" fillId="38" borderId="1" applyNumberFormat="0" applyProtection="0">
      <alignment horizontal="left" vertical="center" indent="1"/>
    </xf>
    <xf numFmtId="0" fontId="4" fillId="3" borderId="2" applyNumberFormat="0" applyProtection="0">
      <alignment horizontal="left" vertical="top" indent="1"/>
    </xf>
    <xf numFmtId="0" fontId="4" fillId="39" borderId="1" applyNumberFormat="0" applyProtection="0">
      <alignment horizontal="left" vertical="center" indent="1"/>
    </xf>
    <xf numFmtId="0" fontId="4" fillId="39" borderId="2" applyNumberFormat="0" applyProtection="0">
      <alignment horizontal="left" vertical="top" indent="1"/>
    </xf>
    <xf numFmtId="0" fontId="4" fillId="5" borderId="1" applyNumberFormat="0" applyProtection="0">
      <alignment horizontal="left" vertical="center" indent="1"/>
    </xf>
    <xf numFmtId="0" fontId="4" fillId="5" borderId="2" applyNumberFormat="0" applyProtection="0">
      <alignment horizontal="left" vertical="top" indent="1"/>
    </xf>
    <xf numFmtId="0" fontId="4" fillId="40" borderId="4" applyNumberFormat="0">
      <protection locked="0"/>
    </xf>
    <xf numFmtId="0" fontId="5" fillId="8" borderId="5" applyBorder="0"/>
    <xf numFmtId="4" fontId="6" fillId="41" borderId="2" applyNumberFormat="0" applyProtection="0">
      <alignment vertical="center"/>
    </xf>
    <xf numFmtId="4" fontId="15" fillId="42" borderId="6" applyNumberFormat="0" applyProtection="0">
      <alignment vertical="center"/>
    </xf>
    <xf numFmtId="4" fontId="6" fillId="6" borderId="2" applyNumberFormat="0" applyProtection="0">
      <alignment horizontal="left" vertical="center" indent="1"/>
    </xf>
    <xf numFmtId="0" fontId="6" fillId="41" borderId="2" applyNumberFormat="0" applyProtection="0">
      <alignment horizontal="left" vertical="top" indent="1"/>
    </xf>
    <xf numFmtId="4" fontId="4" fillId="0" borderId="1" applyNumberFormat="0" applyProtection="0">
      <alignment horizontal="right" vertical="center"/>
    </xf>
    <xf numFmtId="4" fontId="15" fillId="43" borderId="1" applyNumberFormat="0" applyProtection="0">
      <alignment horizontal="right" vertical="center"/>
    </xf>
    <xf numFmtId="4" fontId="4" fillId="30" borderId="1" applyNumberFormat="0" applyProtection="0">
      <alignment horizontal="left" vertical="center" indent="1"/>
    </xf>
    <xf numFmtId="0" fontId="6" fillId="3" borderId="2" applyNumberFormat="0" applyProtection="0">
      <alignment horizontal="left" vertical="top" indent="1"/>
    </xf>
    <xf numFmtId="4" fontId="9" fillId="44" borderId="3" applyNumberFormat="0" applyProtection="0">
      <alignment horizontal="left" vertical="center" indent="1"/>
    </xf>
    <xf numFmtId="0" fontId="4" fillId="45" borderId="6"/>
    <xf numFmtId="4" fontId="10" fillId="40" borderId="1" applyNumberFormat="0" applyProtection="0">
      <alignment horizontal="right" vertical="center"/>
    </xf>
    <xf numFmtId="0" fontId="14" fillId="0" borderId="0" applyNumberFormat="0" applyFill="0" applyBorder="0" applyAlignment="0" applyProtection="0"/>
    <xf numFmtId="4" fontId="3" fillId="28" borderId="1" applyNumberFormat="0" applyProtection="0">
      <alignment vertical="center"/>
    </xf>
    <xf numFmtId="4" fontId="3" fillId="29" borderId="1" applyNumberFormat="0" applyProtection="0">
      <alignment horizontal="left" vertical="center" indent="1"/>
    </xf>
    <xf numFmtId="4" fontId="3" fillId="30" borderId="1" applyNumberFormat="0" applyProtection="0">
      <alignment horizontal="left" vertical="center" indent="1"/>
    </xf>
    <xf numFmtId="4" fontId="3" fillId="31" borderId="1" applyNumberFormat="0" applyProtection="0">
      <alignment horizontal="right" vertical="center"/>
    </xf>
    <xf numFmtId="4" fontId="3" fillId="32" borderId="1" applyNumberFormat="0" applyProtection="0">
      <alignment horizontal="right" vertical="center"/>
    </xf>
    <xf numFmtId="4" fontId="3" fillId="33" borderId="3" applyNumberFormat="0" applyProtection="0">
      <alignment horizontal="right" vertical="center"/>
    </xf>
    <xf numFmtId="4" fontId="3" fillId="9" borderId="1" applyNumberFormat="0" applyProtection="0">
      <alignment horizontal="right" vertical="center"/>
    </xf>
    <xf numFmtId="4" fontId="3" fillId="34" borderId="1" applyNumberFormat="0" applyProtection="0">
      <alignment horizontal="right" vertical="center"/>
    </xf>
    <xf numFmtId="4" fontId="3" fillId="35" borderId="1" applyNumberFormat="0" applyProtection="0">
      <alignment horizontal="right" vertical="center"/>
    </xf>
    <xf numFmtId="4" fontId="3" fillId="7" borderId="1" applyNumberFormat="0" applyProtection="0">
      <alignment horizontal="right" vertical="center"/>
    </xf>
    <xf numFmtId="4" fontId="3" fillId="4" borderId="1" applyNumberFormat="0" applyProtection="0">
      <alignment horizontal="right" vertical="center"/>
    </xf>
    <xf numFmtId="4" fontId="3" fillId="36" borderId="1" applyNumberFormat="0" applyProtection="0">
      <alignment horizontal="right" vertical="center"/>
    </xf>
    <xf numFmtId="4" fontId="3" fillId="37" borderId="3" applyNumberFormat="0" applyProtection="0">
      <alignment horizontal="left" vertical="center" indent="1"/>
    </xf>
    <xf numFmtId="4" fontId="3" fillId="3" borderId="1" applyNumberFormat="0" applyProtection="0">
      <alignment horizontal="right" vertical="center"/>
    </xf>
    <xf numFmtId="4" fontId="3" fillId="5" borderId="3" applyNumberFormat="0" applyProtection="0">
      <alignment horizontal="left" vertical="center" indent="1"/>
    </xf>
    <xf numFmtId="4" fontId="3" fillId="3" borderId="3" applyNumberFormat="0" applyProtection="0">
      <alignment horizontal="left" vertical="center" indent="1"/>
    </xf>
    <xf numFmtId="0" fontId="3" fillId="6" borderId="1" applyNumberFormat="0" applyProtection="0">
      <alignment horizontal="left" vertical="center" indent="1"/>
    </xf>
    <xf numFmtId="0" fontId="3" fillId="8" borderId="2" applyNumberFormat="0" applyProtection="0">
      <alignment horizontal="left" vertical="top" indent="1"/>
    </xf>
    <xf numFmtId="0" fontId="3" fillId="38" borderId="1" applyNumberFormat="0" applyProtection="0">
      <alignment horizontal="left" vertical="center" indent="1"/>
    </xf>
    <xf numFmtId="0" fontId="3" fillId="3" borderId="2" applyNumberFormat="0" applyProtection="0">
      <alignment horizontal="left" vertical="top" indent="1"/>
    </xf>
    <xf numFmtId="0" fontId="3" fillId="39" borderId="1" applyNumberFormat="0" applyProtection="0">
      <alignment horizontal="left" vertical="center" indent="1"/>
    </xf>
    <xf numFmtId="0" fontId="3" fillId="39" borderId="2" applyNumberFormat="0" applyProtection="0">
      <alignment horizontal="left" vertical="top" indent="1"/>
    </xf>
    <xf numFmtId="0" fontId="3" fillId="5" borderId="1" applyNumberFormat="0" applyProtection="0">
      <alignment horizontal="left" vertical="center" indent="1"/>
    </xf>
    <xf numFmtId="0" fontId="3" fillId="5" borderId="2" applyNumberFormat="0" applyProtection="0">
      <alignment horizontal="left" vertical="top" indent="1"/>
    </xf>
    <xf numFmtId="0" fontId="3" fillId="40" borderId="4" applyNumberFormat="0">
      <protection locked="0"/>
    </xf>
    <xf numFmtId="4" fontId="3" fillId="0" borderId="1" applyNumberFormat="0" applyProtection="0">
      <alignment horizontal="right" vertical="center"/>
    </xf>
    <xf numFmtId="4" fontId="3" fillId="30" borderId="1" applyNumberFormat="0" applyProtection="0">
      <alignment horizontal="left" vertical="center" indent="1"/>
    </xf>
    <xf numFmtId="0" fontId="3" fillId="45" borderId="6"/>
    <xf numFmtId="4" fontId="3" fillId="30" borderId="1" applyNumberFormat="0" applyProtection="0">
      <alignment horizontal="left" vertical="center" indent="1" justifyLastLine="1"/>
    </xf>
    <xf numFmtId="4" fontId="3" fillId="0" borderId="1" applyNumberFormat="0" applyProtection="0">
      <alignment horizontal="right" vertical="center"/>
    </xf>
    <xf numFmtId="0" fontId="7" fillId="0" borderId="0"/>
    <xf numFmtId="0" fontId="21" fillId="0" borderId="0"/>
    <xf numFmtId="0" fontId="20" fillId="0" borderId="0"/>
    <xf numFmtId="0" fontId="19" fillId="0" borderId="0"/>
  </cellStyleXfs>
  <cellXfs count="52">
    <xf numFmtId="0" fontId="0" fillId="0" borderId="0" xfId="0"/>
    <xf numFmtId="0" fontId="17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3" fontId="0" fillId="0" borderId="0" xfId="0" applyNumberFormat="1"/>
    <xf numFmtId="3" fontId="2" fillId="0" borderId="0" xfId="0" applyNumberFormat="1" applyFont="1"/>
    <xf numFmtId="3" fontId="1" fillId="0" borderId="0" xfId="0" applyNumberFormat="1" applyFont="1"/>
    <xf numFmtId="4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18" fillId="0" borderId="0" xfId="0" applyFont="1" applyAlignment="1">
      <alignment horizontal="center"/>
    </xf>
    <xf numFmtId="0" fontId="22" fillId="0" borderId="0" xfId="0" applyFont="1" applyAlignment="1">
      <alignment horizontal="right"/>
    </xf>
    <xf numFmtId="0" fontId="24" fillId="0" borderId="0" xfId="0" applyFont="1"/>
    <xf numFmtId="0" fontId="23" fillId="30" borderId="1" xfId="28" quotePrefix="1" applyNumberFormat="1" applyFont="1">
      <alignment horizontal="left" vertical="center" indent="1"/>
    </xf>
    <xf numFmtId="0" fontId="23" fillId="30" borderId="1" xfId="60" quotePrefix="1" applyNumberFormat="1" applyFont="1" applyAlignment="1">
      <alignment horizontal="center" vertical="center" wrapText="1"/>
    </xf>
    <xf numFmtId="0" fontId="25" fillId="0" borderId="0" xfId="0" applyFont="1"/>
    <xf numFmtId="0" fontId="26" fillId="0" borderId="0" xfId="0" applyFont="1"/>
    <xf numFmtId="0" fontId="28" fillId="38" borderId="1" xfId="46" quotePrefix="1" applyFont="1" applyAlignment="1">
      <alignment horizontal="left" vertical="center" indent="3"/>
    </xf>
    <xf numFmtId="0" fontId="28" fillId="38" borderId="1" xfId="46" quotePrefix="1" applyFont="1">
      <alignment horizontal="left" vertical="center" indent="1"/>
    </xf>
    <xf numFmtId="3" fontId="28" fillId="28" borderId="1" xfId="24" applyNumberFormat="1" applyFont="1">
      <alignment vertical="center"/>
    </xf>
    <xf numFmtId="0" fontId="28" fillId="46" borderId="1" xfId="46" quotePrefix="1" applyFont="1" applyFill="1" applyAlignment="1">
      <alignment horizontal="left" vertical="center" indent="3"/>
    </xf>
    <xf numFmtId="0" fontId="28" fillId="46" borderId="1" xfId="46" quotePrefix="1" applyFont="1" applyFill="1">
      <alignment horizontal="left" vertical="center" indent="1"/>
    </xf>
    <xf numFmtId="0" fontId="29" fillId="39" borderId="1" xfId="48" quotePrefix="1" applyFont="1" applyAlignment="1">
      <alignment horizontal="left" vertical="center" indent="4"/>
    </xf>
    <xf numFmtId="0" fontId="29" fillId="39" borderId="1" xfId="48" quotePrefix="1" applyFont="1">
      <alignment horizontal="left" vertical="center" indent="1"/>
    </xf>
    <xf numFmtId="3" fontId="29" fillId="28" borderId="1" xfId="24" applyNumberFormat="1" applyFont="1">
      <alignment vertical="center"/>
    </xf>
    <xf numFmtId="0" fontId="28" fillId="5" borderId="1" xfId="50" quotePrefix="1" applyFont="1" applyAlignment="1">
      <alignment horizontal="left" vertical="center" indent="5"/>
    </xf>
    <xf numFmtId="0" fontId="28" fillId="5" borderId="1" xfId="50" quotePrefix="1" applyFont="1">
      <alignment horizontal="left" vertical="center" indent="1"/>
    </xf>
    <xf numFmtId="0" fontId="29" fillId="5" borderId="1" xfId="50" quotePrefix="1" applyFont="1" applyAlignment="1">
      <alignment horizontal="left" vertical="center" indent="6"/>
    </xf>
    <xf numFmtId="0" fontId="29" fillId="5" borderId="1" xfId="50" quotePrefix="1" applyFont="1">
      <alignment horizontal="left" vertical="center" indent="1"/>
    </xf>
    <xf numFmtId="0" fontId="28" fillId="5" borderId="1" xfId="50" quotePrefix="1" applyFont="1" applyAlignment="1">
      <alignment horizontal="left" vertical="center" indent="7"/>
    </xf>
    <xf numFmtId="0" fontId="29" fillId="5" borderId="1" xfId="50" quotePrefix="1" applyFont="1" applyAlignment="1">
      <alignment horizontal="left" vertical="center" indent="8"/>
    </xf>
    <xf numFmtId="0" fontId="29" fillId="5" borderId="1" xfId="50" quotePrefix="1" applyFont="1" applyAlignment="1">
      <alignment horizontal="left" vertical="center" indent="9"/>
    </xf>
    <xf numFmtId="3" fontId="29" fillId="0" borderId="1" xfId="58" applyNumberFormat="1" applyFont="1">
      <alignment horizontal="right" vertical="center"/>
    </xf>
    <xf numFmtId="3" fontId="29" fillId="48" borderId="1" xfId="24" applyNumberFormat="1" applyFont="1" applyFill="1">
      <alignment vertical="center"/>
    </xf>
    <xf numFmtId="3" fontId="29" fillId="0" borderId="1" xfId="58" applyNumberFormat="1" applyFont="1" applyProtection="1">
      <alignment horizontal="right" vertical="center"/>
      <protection locked="0"/>
    </xf>
    <xf numFmtId="3" fontId="29" fillId="47" borderId="1" xfId="58" applyNumberFormat="1" applyFont="1" applyFill="1">
      <alignment horizontal="right" vertical="center"/>
    </xf>
    <xf numFmtId="4" fontId="30" fillId="0" borderId="6" xfId="0" applyNumberFormat="1" applyFont="1" applyBorder="1" applyAlignment="1" applyProtection="1">
      <protection locked="0"/>
    </xf>
    <xf numFmtId="0" fontId="28" fillId="5" borderId="1" xfId="88" quotePrefix="1" applyFont="1" applyAlignment="1">
      <alignment horizontal="left" vertical="center" indent="7"/>
    </xf>
    <xf numFmtId="0" fontId="28" fillId="5" borderId="1" xfId="88" quotePrefix="1" applyFont="1">
      <alignment horizontal="left" vertical="center" indent="1"/>
    </xf>
    <xf numFmtId="3" fontId="28" fillId="28" borderId="1" xfId="66" applyNumberFormat="1" applyFont="1">
      <alignment vertical="center"/>
    </xf>
    <xf numFmtId="0" fontId="31" fillId="0" borderId="0" xfId="0" applyFont="1"/>
    <xf numFmtId="0" fontId="28" fillId="5" borderId="6" xfId="88" quotePrefix="1" applyFont="1" applyBorder="1">
      <alignment horizontal="left" vertical="center" indent="1"/>
    </xf>
    <xf numFmtId="0" fontId="28" fillId="5" borderId="7" xfId="88" quotePrefix="1" applyFont="1" applyBorder="1">
      <alignment horizontal="left" vertical="center" indent="1"/>
    </xf>
    <xf numFmtId="0" fontId="28" fillId="5" borderId="1" xfId="50" quotePrefix="1" applyFont="1" applyAlignment="1">
      <alignment vertical="center"/>
    </xf>
    <xf numFmtId="0" fontId="28" fillId="5" borderId="1" xfId="50" quotePrefix="1" applyFont="1" applyAlignment="1">
      <alignment horizontal="left" vertical="center"/>
    </xf>
    <xf numFmtId="3" fontId="28" fillId="47" borderId="1" xfId="58" applyNumberFormat="1" applyFont="1" applyFill="1">
      <alignment horizontal="right" vertical="center"/>
    </xf>
    <xf numFmtId="0" fontId="29" fillId="49" borderId="1" xfId="50" quotePrefix="1" applyFont="1" applyFill="1" applyAlignment="1">
      <alignment horizontal="left" vertical="center" indent="9"/>
    </xf>
    <xf numFmtId="0" fontId="28" fillId="49" borderId="1" xfId="50" quotePrefix="1" applyFont="1" applyFill="1" applyAlignment="1">
      <alignment horizontal="left" vertical="center" indent="5"/>
    </xf>
    <xf numFmtId="4" fontId="0" fillId="0" borderId="0" xfId="0" applyNumberFormat="1"/>
    <xf numFmtId="164" fontId="2" fillId="0" borderId="0" xfId="0" applyNumberFormat="1" applyFont="1"/>
    <xf numFmtId="4" fontId="2" fillId="0" borderId="0" xfId="0" applyNumberFormat="1" applyFont="1"/>
    <xf numFmtId="3" fontId="32" fillId="48" borderId="0" xfId="24" applyNumberFormat="1" applyFont="1" applyFill="1" applyBorder="1">
      <alignment vertical="center"/>
    </xf>
    <xf numFmtId="0" fontId="27" fillId="0" borderId="0" xfId="0" applyFont="1" applyAlignment="1">
      <alignment horizontal="center"/>
    </xf>
  </cellXfs>
  <cellStyles count="100">
    <cellStyle name="Accent1 - 20%" xfId="2" xr:uid="{00000000-0005-0000-0000-000000000000}"/>
    <cellStyle name="Accent1 - 40%" xfId="3" xr:uid="{00000000-0005-0000-0000-000001000000}"/>
    <cellStyle name="Accent1 - 60%" xfId="4" xr:uid="{00000000-0005-0000-0000-000002000000}"/>
    <cellStyle name="Accent2 - 20%" xfId="5" xr:uid="{00000000-0005-0000-0000-000003000000}"/>
    <cellStyle name="Accent2 - 40%" xfId="6" xr:uid="{00000000-0005-0000-0000-000004000000}"/>
    <cellStyle name="Accent2 - 60%" xfId="7" xr:uid="{00000000-0005-0000-0000-000005000000}"/>
    <cellStyle name="Accent3 - 20%" xfId="8" xr:uid="{00000000-0005-0000-0000-000006000000}"/>
    <cellStyle name="Accent3 - 40%" xfId="9" xr:uid="{00000000-0005-0000-0000-000007000000}"/>
    <cellStyle name="Accent3 - 60%" xfId="10" xr:uid="{00000000-0005-0000-0000-000008000000}"/>
    <cellStyle name="Accent4 - 20%" xfId="11" xr:uid="{00000000-0005-0000-0000-000009000000}"/>
    <cellStyle name="Accent4 - 40%" xfId="12" xr:uid="{00000000-0005-0000-0000-00000A000000}"/>
    <cellStyle name="Accent4 - 60%" xfId="13" xr:uid="{00000000-0005-0000-0000-00000B000000}"/>
    <cellStyle name="Accent5 - 20%" xfId="14" xr:uid="{00000000-0005-0000-0000-00000C000000}"/>
    <cellStyle name="Accent5 - 40%" xfId="15" xr:uid="{00000000-0005-0000-0000-00000D000000}"/>
    <cellStyle name="Accent5 - 60%" xfId="16" xr:uid="{00000000-0005-0000-0000-00000E000000}"/>
    <cellStyle name="Accent6 - 20%" xfId="17" xr:uid="{00000000-0005-0000-0000-00000F000000}"/>
    <cellStyle name="Accent6 - 40%" xfId="18" xr:uid="{00000000-0005-0000-0000-000010000000}"/>
    <cellStyle name="Accent6 - 60%" xfId="19" xr:uid="{00000000-0005-0000-0000-000011000000}"/>
    <cellStyle name="Emphasis 1" xfId="20" xr:uid="{00000000-0005-0000-0000-000012000000}"/>
    <cellStyle name="Emphasis 2" xfId="21" xr:uid="{00000000-0005-0000-0000-000013000000}"/>
    <cellStyle name="Emphasis 3" xfId="22" xr:uid="{00000000-0005-0000-0000-000014000000}"/>
    <cellStyle name="Normal" xfId="0" builtinId="0"/>
    <cellStyle name="Normal 2" xfId="23" xr:uid="{00000000-0005-0000-0000-000015000000}"/>
    <cellStyle name="Normal 2 2" xfId="99" xr:uid="{00000000-0005-0000-0000-000016000000}"/>
    <cellStyle name="Normal 3" xfId="1" xr:uid="{00000000-0005-0000-0000-000017000000}"/>
    <cellStyle name="Normal 3 2" xfId="96" xr:uid="{00000000-0005-0000-0000-000018000000}"/>
    <cellStyle name="Normal 6 2" xfId="97" xr:uid="{00000000-0005-0000-0000-000019000000}"/>
    <cellStyle name="Obično_List7" xfId="98" xr:uid="{00000000-0005-0000-0000-00001B000000}"/>
    <cellStyle name="SAPBEXaggData" xfId="24" xr:uid="{00000000-0005-0000-0000-00001C000000}"/>
    <cellStyle name="SAPBEXaggData 2" xfId="66" xr:uid="{00000000-0005-0000-0000-00001D000000}"/>
    <cellStyle name="SAPBEXaggDataEmph" xfId="25" xr:uid="{00000000-0005-0000-0000-00001E000000}"/>
    <cellStyle name="SAPBEXaggItem" xfId="26" xr:uid="{00000000-0005-0000-0000-00001F000000}"/>
    <cellStyle name="SAPBEXaggItem 2" xfId="67" xr:uid="{00000000-0005-0000-0000-000020000000}"/>
    <cellStyle name="SAPBEXaggItemX" xfId="27" xr:uid="{00000000-0005-0000-0000-000021000000}"/>
    <cellStyle name="SAPBEXchaText" xfId="28" xr:uid="{00000000-0005-0000-0000-000022000000}"/>
    <cellStyle name="SAPBEXchaText 2" xfId="68" xr:uid="{00000000-0005-0000-0000-000023000000}"/>
    <cellStyle name="SAPBEXexcBad7" xfId="29" xr:uid="{00000000-0005-0000-0000-000024000000}"/>
    <cellStyle name="SAPBEXexcBad7 2" xfId="69" xr:uid="{00000000-0005-0000-0000-000025000000}"/>
    <cellStyle name="SAPBEXexcBad8" xfId="30" xr:uid="{00000000-0005-0000-0000-000026000000}"/>
    <cellStyle name="SAPBEXexcBad8 2" xfId="70" xr:uid="{00000000-0005-0000-0000-000027000000}"/>
    <cellStyle name="SAPBEXexcBad9" xfId="31" xr:uid="{00000000-0005-0000-0000-000028000000}"/>
    <cellStyle name="SAPBEXexcBad9 2" xfId="71" xr:uid="{00000000-0005-0000-0000-000029000000}"/>
    <cellStyle name="SAPBEXexcCritical4" xfId="32" xr:uid="{00000000-0005-0000-0000-00002A000000}"/>
    <cellStyle name="SAPBEXexcCritical4 2" xfId="72" xr:uid="{00000000-0005-0000-0000-00002B000000}"/>
    <cellStyle name="SAPBEXexcCritical5" xfId="33" xr:uid="{00000000-0005-0000-0000-00002C000000}"/>
    <cellStyle name="SAPBEXexcCritical5 2" xfId="73" xr:uid="{00000000-0005-0000-0000-00002D000000}"/>
    <cellStyle name="SAPBEXexcCritical6" xfId="34" xr:uid="{00000000-0005-0000-0000-00002E000000}"/>
    <cellStyle name="SAPBEXexcCritical6 2" xfId="74" xr:uid="{00000000-0005-0000-0000-00002F000000}"/>
    <cellStyle name="SAPBEXexcGood1" xfId="35" xr:uid="{00000000-0005-0000-0000-000030000000}"/>
    <cellStyle name="SAPBEXexcGood1 2" xfId="75" xr:uid="{00000000-0005-0000-0000-000031000000}"/>
    <cellStyle name="SAPBEXexcGood2" xfId="36" xr:uid="{00000000-0005-0000-0000-000032000000}"/>
    <cellStyle name="SAPBEXexcGood2 2" xfId="76" xr:uid="{00000000-0005-0000-0000-000033000000}"/>
    <cellStyle name="SAPBEXexcGood3" xfId="37" xr:uid="{00000000-0005-0000-0000-000034000000}"/>
    <cellStyle name="SAPBEXexcGood3 2" xfId="77" xr:uid="{00000000-0005-0000-0000-000035000000}"/>
    <cellStyle name="SAPBEXfilterDrill" xfId="38" xr:uid="{00000000-0005-0000-0000-000036000000}"/>
    <cellStyle name="SAPBEXfilterDrill 2" xfId="78" xr:uid="{00000000-0005-0000-0000-000037000000}"/>
    <cellStyle name="SAPBEXfilterItem" xfId="39" xr:uid="{00000000-0005-0000-0000-000038000000}"/>
    <cellStyle name="SAPBEXfilterText" xfId="40" xr:uid="{00000000-0005-0000-0000-000039000000}"/>
    <cellStyle name="SAPBEXformats" xfId="41" xr:uid="{00000000-0005-0000-0000-00003A000000}"/>
    <cellStyle name="SAPBEXformats 2" xfId="79" xr:uid="{00000000-0005-0000-0000-00003B000000}"/>
    <cellStyle name="SAPBEXheaderItem" xfId="42" xr:uid="{00000000-0005-0000-0000-00003C000000}"/>
    <cellStyle name="SAPBEXheaderItem 2" xfId="80" xr:uid="{00000000-0005-0000-0000-00003D000000}"/>
    <cellStyle name="SAPBEXheaderText" xfId="43" xr:uid="{00000000-0005-0000-0000-00003E000000}"/>
    <cellStyle name="SAPBEXheaderText 2" xfId="81" xr:uid="{00000000-0005-0000-0000-00003F000000}"/>
    <cellStyle name="SAPBEXHLevel0" xfId="44" xr:uid="{00000000-0005-0000-0000-000040000000}"/>
    <cellStyle name="SAPBEXHLevel0 2" xfId="82" xr:uid="{00000000-0005-0000-0000-000041000000}"/>
    <cellStyle name="SAPBEXHLevel0X" xfId="45" xr:uid="{00000000-0005-0000-0000-000042000000}"/>
    <cellStyle name="SAPBEXHLevel0X 2" xfId="83" xr:uid="{00000000-0005-0000-0000-000043000000}"/>
    <cellStyle name="SAPBEXHLevel1" xfId="46" xr:uid="{00000000-0005-0000-0000-000044000000}"/>
    <cellStyle name="SAPBEXHLevel1 2" xfId="84" xr:uid="{00000000-0005-0000-0000-000045000000}"/>
    <cellStyle name="SAPBEXHLevel1X" xfId="47" xr:uid="{00000000-0005-0000-0000-000046000000}"/>
    <cellStyle name="SAPBEXHLevel1X 2" xfId="85" xr:uid="{00000000-0005-0000-0000-000047000000}"/>
    <cellStyle name="SAPBEXHLevel2" xfId="48" xr:uid="{00000000-0005-0000-0000-000048000000}"/>
    <cellStyle name="SAPBEXHLevel2 2" xfId="86" xr:uid="{00000000-0005-0000-0000-000049000000}"/>
    <cellStyle name="SAPBEXHLevel2X" xfId="49" xr:uid="{00000000-0005-0000-0000-00004A000000}"/>
    <cellStyle name="SAPBEXHLevel2X 2" xfId="87" xr:uid="{00000000-0005-0000-0000-00004B000000}"/>
    <cellStyle name="SAPBEXHLevel3" xfId="50" xr:uid="{00000000-0005-0000-0000-00004C000000}"/>
    <cellStyle name="SAPBEXHLevel3 2" xfId="88" xr:uid="{00000000-0005-0000-0000-00004D000000}"/>
    <cellStyle name="SAPBEXHLevel3X" xfId="51" xr:uid="{00000000-0005-0000-0000-00004E000000}"/>
    <cellStyle name="SAPBEXHLevel3X 2" xfId="89" xr:uid="{00000000-0005-0000-0000-00004F000000}"/>
    <cellStyle name="SAPBEXinputData" xfId="52" xr:uid="{00000000-0005-0000-0000-000050000000}"/>
    <cellStyle name="SAPBEXinputData 2" xfId="90" xr:uid="{00000000-0005-0000-0000-000051000000}"/>
    <cellStyle name="SAPBEXItemHeader" xfId="53" xr:uid="{00000000-0005-0000-0000-000052000000}"/>
    <cellStyle name="SAPBEXresData" xfId="54" xr:uid="{00000000-0005-0000-0000-000053000000}"/>
    <cellStyle name="SAPBEXresDataEmph" xfId="55" xr:uid="{00000000-0005-0000-0000-000054000000}"/>
    <cellStyle name="SAPBEXresItem" xfId="56" xr:uid="{00000000-0005-0000-0000-000055000000}"/>
    <cellStyle name="SAPBEXresItemX" xfId="57" xr:uid="{00000000-0005-0000-0000-000056000000}"/>
    <cellStyle name="SAPBEXstdData" xfId="58" xr:uid="{00000000-0005-0000-0000-000057000000}"/>
    <cellStyle name="SAPBEXstdData 2" xfId="91" xr:uid="{00000000-0005-0000-0000-000058000000}"/>
    <cellStyle name="SAPBEXstdData 3" xfId="95" xr:uid="{00000000-0005-0000-0000-000059000000}"/>
    <cellStyle name="SAPBEXstdDataEmph" xfId="59" xr:uid="{00000000-0005-0000-0000-00005A000000}"/>
    <cellStyle name="SAPBEXstdItem" xfId="60" xr:uid="{00000000-0005-0000-0000-00005B000000}"/>
    <cellStyle name="SAPBEXstdItem 2" xfId="92" xr:uid="{00000000-0005-0000-0000-00005C000000}"/>
    <cellStyle name="SAPBEXstdItem 2 2" xfId="94" xr:uid="{00000000-0005-0000-0000-00005D000000}"/>
    <cellStyle name="SAPBEXstdItemX" xfId="61" xr:uid="{00000000-0005-0000-0000-00005E000000}"/>
    <cellStyle name="SAPBEXtitle" xfId="62" xr:uid="{00000000-0005-0000-0000-00005F000000}"/>
    <cellStyle name="SAPBEXunassignedItem" xfId="63" xr:uid="{00000000-0005-0000-0000-000060000000}"/>
    <cellStyle name="SAPBEXunassignedItem 2" xfId="93" xr:uid="{00000000-0005-0000-0000-000061000000}"/>
    <cellStyle name="SAPBEXundefined" xfId="64" xr:uid="{00000000-0005-0000-0000-000062000000}"/>
    <cellStyle name="Sheet Title" xfId="65" xr:uid="{00000000-0005-0000-0000-000063000000}"/>
  </cellStyles>
  <dxfs count="0"/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94"/>
  <sheetViews>
    <sheetView tabSelected="1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J14" sqref="J14"/>
    </sheetView>
  </sheetViews>
  <sheetFormatPr defaultRowHeight="15.75"/>
  <cols>
    <col min="1" max="1" width="28.5703125" customWidth="1"/>
    <col min="2" max="2" width="69.28515625" customWidth="1"/>
    <col min="3" max="7" width="20.7109375" style="11" customWidth="1"/>
    <col min="9" max="11" width="10.140625" style="4" customWidth="1"/>
    <col min="12" max="13" width="10.140625" customWidth="1"/>
    <col min="14" max="14" width="9.140625" customWidth="1"/>
  </cols>
  <sheetData>
    <row r="1" spans="1:12" s="3" customFormat="1" ht="19.5">
      <c r="A1" s="14"/>
      <c r="B1" s="39" t="s">
        <v>43</v>
      </c>
      <c r="C1" s="15"/>
      <c r="D1" s="14"/>
      <c r="E1" s="14"/>
      <c r="F1" s="14"/>
      <c r="G1" s="14"/>
      <c r="I1" s="5"/>
      <c r="J1" s="5"/>
      <c r="K1" s="5"/>
    </row>
    <row r="2" spans="1:12" s="3" customFormat="1" ht="12" customHeight="1">
      <c r="A2" s="14"/>
      <c r="B2" s="14"/>
      <c r="C2" s="14"/>
      <c r="D2" s="14"/>
      <c r="E2" s="14"/>
      <c r="F2" s="14"/>
      <c r="G2" s="14"/>
      <c r="I2" s="5"/>
      <c r="J2" s="5"/>
      <c r="K2" s="5"/>
    </row>
    <row r="3" spans="1:12" ht="22.5">
      <c r="A3" s="51" t="s">
        <v>34</v>
      </c>
      <c r="B3" s="51"/>
      <c r="C3" s="51"/>
      <c r="D3" s="51"/>
      <c r="E3" s="51"/>
      <c r="F3" s="51"/>
      <c r="G3" s="51"/>
    </row>
    <row r="4" spans="1:12" ht="13.5" customHeight="1">
      <c r="A4" s="1"/>
      <c r="B4" s="1"/>
      <c r="C4" s="9"/>
      <c r="D4" s="9"/>
      <c r="E4" s="9"/>
      <c r="F4" s="9"/>
      <c r="G4" s="9"/>
    </row>
    <row r="5" spans="1:12">
      <c r="C5" s="10"/>
      <c r="D5" s="10"/>
      <c r="E5" s="10"/>
      <c r="F5" s="10"/>
      <c r="G5" s="10"/>
    </row>
    <row r="6" spans="1:12" s="3" customFormat="1" ht="31.5">
      <c r="A6" s="12" t="s">
        <v>0</v>
      </c>
      <c r="B6" s="12" t="s">
        <v>0</v>
      </c>
      <c r="C6" s="13" t="s">
        <v>51</v>
      </c>
      <c r="D6" s="13" t="s">
        <v>50</v>
      </c>
      <c r="E6" s="13" t="s">
        <v>48</v>
      </c>
      <c r="F6" s="13" t="s">
        <v>35</v>
      </c>
      <c r="G6" s="13" t="s">
        <v>49</v>
      </c>
      <c r="I6" s="5"/>
      <c r="J6" s="5"/>
      <c r="K6" s="5"/>
    </row>
    <row r="7" spans="1:12" s="3" customFormat="1" ht="25.5" customHeight="1">
      <c r="A7" s="16" t="s">
        <v>1</v>
      </c>
      <c r="B7" s="17" t="s">
        <v>2</v>
      </c>
      <c r="C7" s="18">
        <f t="shared" ref="C7:G7" si="0">C9</f>
        <v>4278805</v>
      </c>
      <c r="D7" s="18">
        <f t="shared" si="0"/>
        <v>4416245</v>
      </c>
      <c r="E7" s="18">
        <f t="shared" si="0"/>
        <v>4353182</v>
      </c>
      <c r="F7" s="18">
        <f t="shared" si="0"/>
        <v>4164574</v>
      </c>
      <c r="G7" s="18">
        <f t="shared" si="0"/>
        <v>4084723</v>
      </c>
      <c r="I7" s="5"/>
      <c r="J7" s="5"/>
      <c r="K7" s="5"/>
    </row>
    <row r="8" spans="1:12" s="3" customFormat="1" ht="25.5" customHeight="1">
      <c r="A8" s="19" t="s">
        <v>25</v>
      </c>
      <c r="B8" s="20" t="s">
        <v>26</v>
      </c>
      <c r="C8" s="18">
        <f t="shared" ref="C8:G8" si="1">C9</f>
        <v>4278805</v>
      </c>
      <c r="D8" s="18">
        <f t="shared" si="1"/>
        <v>4416245</v>
      </c>
      <c r="E8" s="18">
        <f t="shared" si="1"/>
        <v>4353182</v>
      </c>
      <c r="F8" s="18">
        <f t="shared" si="1"/>
        <v>4164574</v>
      </c>
      <c r="G8" s="18">
        <f t="shared" si="1"/>
        <v>4084723</v>
      </c>
      <c r="I8" s="5"/>
      <c r="J8" s="5"/>
      <c r="K8" s="5"/>
    </row>
    <row r="9" spans="1:12" s="2" customFormat="1" ht="25.5" customHeight="1">
      <c r="A9" s="21" t="s">
        <v>23</v>
      </c>
      <c r="B9" s="22" t="s">
        <v>24</v>
      </c>
      <c r="C9" s="23">
        <f>C10+C16+C25+C33+C41+C70+C79+C88+C102+C110+C118+C126+C134+C142+C150+C158+C167</f>
        <v>4278805</v>
      </c>
      <c r="D9" s="23">
        <f t="shared" ref="D9:G9" si="2">D10+D16+D25+D33+D41+D70+D79+D88+D102+D110+D118+D126+D134+D142+D150+D158+D167</f>
        <v>4416245</v>
      </c>
      <c r="E9" s="23">
        <f>E10+E16+E25+E33+E41+E70+E79+E88+E102+E110+E118+E126+E134+E142+E150+E158+E167</f>
        <v>4353182</v>
      </c>
      <c r="F9" s="23">
        <f t="shared" ref="F9:G9" si="3">F10+F16+F25+F33+F41+F70+F79+F88+F102+F110+F118+F126+F134+F142+F150+F158+F167</f>
        <v>4164574</v>
      </c>
      <c r="G9" s="23">
        <f t="shared" si="3"/>
        <v>4084723</v>
      </c>
      <c r="H9" s="3"/>
      <c r="I9" s="5"/>
      <c r="J9" s="5"/>
      <c r="K9" s="5"/>
      <c r="L9" s="6"/>
    </row>
    <row r="10" spans="1:12" s="3" customFormat="1" ht="25.5" customHeight="1">
      <c r="A10" s="46" t="s">
        <v>27</v>
      </c>
      <c r="B10" s="25" t="s">
        <v>28</v>
      </c>
      <c r="C10" s="18">
        <f t="shared" ref="C10:G12" si="4">C11</f>
        <v>2493316</v>
      </c>
      <c r="D10" s="18">
        <f t="shared" si="4"/>
        <v>2902290</v>
      </c>
      <c r="E10" s="18">
        <f t="shared" si="4"/>
        <v>3097943</v>
      </c>
      <c r="F10" s="18">
        <f t="shared" si="4"/>
        <v>3107458</v>
      </c>
      <c r="G10" s="18">
        <f t="shared" si="4"/>
        <v>3109433</v>
      </c>
      <c r="I10" s="5"/>
      <c r="J10" s="5"/>
      <c r="K10" s="5"/>
    </row>
    <row r="11" spans="1:12" ht="25.5" customHeight="1">
      <c r="A11" s="26" t="s">
        <v>19</v>
      </c>
      <c r="B11" s="27" t="s">
        <v>20</v>
      </c>
      <c r="C11" s="23">
        <f t="shared" si="4"/>
        <v>2493316</v>
      </c>
      <c r="D11" s="23">
        <f t="shared" si="4"/>
        <v>2902290</v>
      </c>
      <c r="E11" s="23">
        <f t="shared" si="4"/>
        <v>3097943</v>
      </c>
      <c r="F11" s="23">
        <f t="shared" si="4"/>
        <v>3107458</v>
      </c>
      <c r="G11" s="23">
        <f t="shared" si="4"/>
        <v>3109433</v>
      </c>
      <c r="I11" s="5"/>
      <c r="J11" s="5"/>
      <c r="K11" s="5"/>
    </row>
    <row r="12" spans="1:12" ht="25.5" customHeight="1">
      <c r="A12" s="28" t="s">
        <v>36</v>
      </c>
      <c r="B12" s="25" t="s">
        <v>37</v>
      </c>
      <c r="C12" s="23">
        <f t="shared" si="4"/>
        <v>2493316</v>
      </c>
      <c r="D12" s="23">
        <f t="shared" si="4"/>
        <v>2902290</v>
      </c>
      <c r="E12" s="23">
        <f t="shared" si="4"/>
        <v>3097943</v>
      </c>
      <c r="F12" s="23">
        <f t="shared" si="4"/>
        <v>3107458</v>
      </c>
      <c r="G12" s="23">
        <f t="shared" si="4"/>
        <v>3109433</v>
      </c>
      <c r="I12" s="5"/>
      <c r="J12" s="5"/>
      <c r="K12" s="5"/>
    </row>
    <row r="13" spans="1:12" ht="25.5" customHeight="1">
      <c r="A13" s="29" t="s">
        <v>3</v>
      </c>
      <c r="B13" s="27" t="s">
        <v>4</v>
      </c>
      <c r="C13" s="23">
        <f t="shared" ref="C13:G13" si="5">C14+C15</f>
        <v>2493316</v>
      </c>
      <c r="D13" s="23">
        <f t="shared" si="5"/>
        <v>2902290</v>
      </c>
      <c r="E13" s="23">
        <f t="shared" si="5"/>
        <v>3097943</v>
      </c>
      <c r="F13" s="23">
        <f t="shared" si="5"/>
        <v>3107458</v>
      </c>
      <c r="G13" s="23">
        <f t="shared" si="5"/>
        <v>3109433</v>
      </c>
      <c r="I13" s="47"/>
      <c r="J13" s="5"/>
      <c r="K13" s="5"/>
    </row>
    <row r="14" spans="1:12" ht="25.5" customHeight="1">
      <c r="A14" s="30" t="s">
        <v>7</v>
      </c>
      <c r="B14" s="27" t="s">
        <v>8</v>
      </c>
      <c r="C14" s="31">
        <v>2450567</v>
      </c>
      <c r="D14" s="31">
        <v>2860114</v>
      </c>
      <c r="E14" s="31">
        <v>3060272</v>
      </c>
      <c r="F14" s="31">
        <v>3069603</v>
      </c>
      <c r="G14" s="31">
        <v>3071392</v>
      </c>
      <c r="I14" s="47"/>
      <c r="J14" s="47"/>
      <c r="K14" s="47"/>
    </row>
    <row r="15" spans="1:12" ht="25.5" customHeight="1">
      <c r="A15" s="30" t="s">
        <v>5</v>
      </c>
      <c r="B15" s="27" t="s">
        <v>6</v>
      </c>
      <c r="C15" s="31">
        <v>42749</v>
      </c>
      <c r="D15" s="31">
        <v>42176</v>
      </c>
      <c r="E15" s="31">
        <v>37671</v>
      </c>
      <c r="F15" s="31">
        <v>37855</v>
      </c>
      <c r="G15" s="31">
        <v>38041</v>
      </c>
    </row>
    <row r="16" spans="1:12" s="3" customFormat="1" ht="25.5" customHeight="1">
      <c r="A16" s="46" t="s">
        <v>29</v>
      </c>
      <c r="B16" s="25" t="s">
        <v>30</v>
      </c>
      <c r="C16" s="18">
        <f t="shared" ref="C16:G17" si="6">C17</f>
        <v>339308</v>
      </c>
      <c r="D16" s="18">
        <f t="shared" si="6"/>
        <v>328758</v>
      </c>
      <c r="E16" s="18">
        <f t="shared" si="6"/>
        <v>329984</v>
      </c>
      <c r="F16" s="18">
        <f t="shared" si="6"/>
        <v>329984</v>
      </c>
      <c r="G16" s="18">
        <f t="shared" si="6"/>
        <v>329984</v>
      </c>
      <c r="I16" s="49"/>
      <c r="J16" s="48"/>
      <c r="K16" s="49"/>
    </row>
    <row r="17" spans="1:12" ht="25.5" customHeight="1">
      <c r="A17" s="26" t="s">
        <v>19</v>
      </c>
      <c r="B17" s="27" t="s">
        <v>20</v>
      </c>
      <c r="C17" s="23">
        <f t="shared" si="6"/>
        <v>339308</v>
      </c>
      <c r="D17" s="23">
        <f t="shared" si="6"/>
        <v>328758</v>
      </c>
      <c r="E17" s="23">
        <f t="shared" si="6"/>
        <v>329984</v>
      </c>
      <c r="F17" s="23">
        <f t="shared" si="6"/>
        <v>329984</v>
      </c>
      <c r="G17" s="23">
        <f t="shared" si="6"/>
        <v>329984</v>
      </c>
      <c r="I17" s="47"/>
      <c r="J17" s="48"/>
      <c r="K17" s="47"/>
    </row>
    <row r="18" spans="1:12" ht="25.5" customHeight="1">
      <c r="A18" s="28" t="s">
        <v>36</v>
      </c>
      <c r="B18" s="25" t="s">
        <v>37</v>
      </c>
      <c r="C18" s="23">
        <f t="shared" ref="C18:G18" si="7">C19+C23</f>
        <v>339308</v>
      </c>
      <c r="D18" s="23">
        <f t="shared" si="7"/>
        <v>328758</v>
      </c>
      <c r="E18" s="23">
        <f t="shared" si="7"/>
        <v>329984</v>
      </c>
      <c r="F18" s="23">
        <f t="shared" si="7"/>
        <v>329984</v>
      </c>
      <c r="G18" s="23">
        <f t="shared" si="7"/>
        <v>329984</v>
      </c>
    </row>
    <row r="19" spans="1:12" ht="25.5" customHeight="1">
      <c r="A19" s="29" t="s">
        <v>3</v>
      </c>
      <c r="B19" s="27" t="s">
        <v>4</v>
      </c>
      <c r="C19" s="23">
        <f t="shared" ref="C19:G19" si="8">C20+C21+C22</f>
        <v>276446</v>
      </c>
      <c r="D19" s="23">
        <f t="shared" si="8"/>
        <v>283723</v>
      </c>
      <c r="E19" s="23">
        <f t="shared" si="8"/>
        <v>301984</v>
      </c>
      <c r="F19" s="23">
        <f t="shared" si="8"/>
        <v>291484</v>
      </c>
      <c r="G19" s="23">
        <f t="shared" si="8"/>
        <v>291484</v>
      </c>
    </row>
    <row r="20" spans="1:12" ht="25.5" customHeight="1">
      <c r="A20" s="29" t="s">
        <v>7</v>
      </c>
      <c r="B20" s="27" t="s">
        <v>8</v>
      </c>
      <c r="C20" s="32">
        <v>2620</v>
      </c>
      <c r="D20" s="32"/>
      <c r="E20" s="33">
        <v>6990</v>
      </c>
      <c r="F20" s="33">
        <v>7573</v>
      </c>
      <c r="G20" s="33">
        <v>7573</v>
      </c>
    </row>
    <row r="21" spans="1:12" ht="25.5" customHeight="1">
      <c r="A21" s="30" t="s">
        <v>5</v>
      </c>
      <c r="B21" s="27" t="s">
        <v>6</v>
      </c>
      <c r="C21" s="31">
        <v>269949</v>
      </c>
      <c r="D21" s="31">
        <v>274958</v>
      </c>
      <c r="E21" s="31">
        <v>285994</v>
      </c>
      <c r="F21" s="31">
        <v>275411</v>
      </c>
      <c r="G21" s="31">
        <v>275411</v>
      </c>
    </row>
    <row r="22" spans="1:12" ht="25.5" customHeight="1">
      <c r="A22" s="30" t="s">
        <v>9</v>
      </c>
      <c r="B22" s="27" t="s">
        <v>10</v>
      </c>
      <c r="C22" s="31">
        <v>3877</v>
      </c>
      <c r="D22" s="31">
        <v>8765</v>
      </c>
      <c r="E22" s="31">
        <v>9000</v>
      </c>
      <c r="F22" s="31">
        <v>8500</v>
      </c>
      <c r="G22" s="31">
        <v>8500</v>
      </c>
    </row>
    <row r="23" spans="1:12" ht="25.5" customHeight="1">
      <c r="A23" s="29" t="s">
        <v>13</v>
      </c>
      <c r="B23" s="27" t="s">
        <v>14</v>
      </c>
      <c r="C23" s="34">
        <f t="shared" ref="C23:G23" si="9">C24</f>
        <v>62862</v>
      </c>
      <c r="D23" s="34">
        <f t="shared" si="9"/>
        <v>45035</v>
      </c>
      <c r="E23" s="34">
        <f t="shared" si="9"/>
        <v>28000</v>
      </c>
      <c r="F23" s="34">
        <f t="shared" si="9"/>
        <v>38500</v>
      </c>
      <c r="G23" s="34">
        <f t="shared" si="9"/>
        <v>38500</v>
      </c>
    </row>
    <row r="24" spans="1:12" ht="25.5" customHeight="1">
      <c r="A24" s="30" t="s">
        <v>15</v>
      </c>
      <c r="B24" s="27" t="s">
        <v>16</v>
      </c>
      <c r="C24" s="31">
        <v>62862</v>
      </c>
      <c r="D24" s="31">
        <v>45035</v>
      </c>
      <c r="E24" s="31">
        <v>28000</v>
      </c>
      <c r="F24" s="31">
        <v>38500</v>
      </c>
      <c r="G24" s="31">
        <v>38500</v>
      </c>
    </row>
    <row r="25" spans="1:12" s="3" customFormat="1" ht="25.5" customHeight="1">
      <c r="A25" s="46" t="s">
        <v>53</v>
      </c>
      <c r="B25" s="25" t="s">
        <v>54</v>
      </c>
      <c r="C25" s="18">
        <f t="shared" ref="C25:G27" si="10">C26</f>
        <v>82663</v>
      </c>
      <c r="D25" s="18">
        <f t="shared" si="10"/>
        <v>0</v>
      </c>
      <c r="E25" s="18">
        <f t="shared" si="10"/>
        <v>0</v>
      </c>
      <c r="F25" s="18">
        <f t="shared" si="10"/>
        <v>0</v>
      </c>
      <c r="G25" s="18">
        <f t="shared" si="10"/>
        <v>0</v>
      </c>
      <c r="I25" s="5"/>
      <c r="J25" s="5"/>
      <c r="K25" s="5"/>
    </row>
    <row r="26" spans="1:12" ht="25.5" customHeight="1">
      <c r="A26" s="26" t="s">
        <v>19</v>
      </c>
      <c r="B26" s="27" t="s">
        <v>20</v>
      </c>
      <c r="C26" s="23">
        <f t="shared" si="10"/>
        <v>82663</v>
      </c>
      <c r="D26" s="23">
        <f t="shared" si="10"/>
        <v>0</v>
      </c>
      <c r="E26" s="23">
        <f t="shared" si="10"/>
        <v>0</v>
      </c>
      <c r="F26" s="23">
        <f t="shared" si="10"/>
        <v>0</v>
      </c>
      <c r="G26" s="23">
        <f t="shared" si="10"/>
        <v>0</v>
      </c>
    </row>
    <row r="27" spans="1:12" ht="25.5" customHeight="1">
      <c r="A27" s="28" t="s">
        <v>36</v>
      </c>
      <c r="B27" s="25" t="s">
        <v>37</v>
      </c>
      <c r="C27" s="23">
        <f>C28</f>
        <v>82663</v>
      </c>
      <c r="D27" s="23">
        <f t="shared" si="10"/>
        <v>0</v>
      </c>
      <c r="E27" s="23">
        <f t="shared" si="10"/>
        <v>0</v>
      </c>
      <c r="F27" s="23">
        <f t="shared" si="10"/>
        <v>0</v>
      </c>
      <c r="G27" s="23">
        <f t="shared" si="10"/>
        <v>0</v>
      </c>
    </row>
    <row r="28" spans="1:12" ht="25.5" customHeight="1">
      <c r="A28" s="29" t="s">
        <v>3</v>
      </c>
      <c r="B28" s="27" t="s">
        <v>4</v>
      </c>
      <c r="C28" s="23">
        <f>C29+C30+C31+C32</f>
        <v>82663</v>
      </c>
      <c r="D28" s="23">
        <f t="shared" ref="D28:G28" si="11">D29+D30+D31+D32</f>
        <v>0</v>
      </c>
      <c r="E28" s="23">
        <f t="shared" si="11"/>
        <v>0</v>
      </c>
      <c r="F28" s="23">
        <f t="shared" si="11"/>
        <v>0</v>
      </c>
      <c r="G28" s="23">
        <f t="shared" si="11"/>
        <v>0</v>
      </c>
    </row>
    <row r="29" spans="1:12" ht="25.5" customHeight="1">
      <c r="A29" s="29" t="s">
        <v>7</v>
      </c>
      <c r="B29" s="27" t="s">
        <v>8</v>
      </c>
      <c r="C29" s="32">
        <v>48115</v>
      </c>
      <c r="D29" s="32">
        <v>0</v>
      </c>
      <c r="E29" s="33">
        <v>0</v>
      </c>
      <c r="F29" s="33">
        <v>0</v>
      </c>
      <c r="G29" s="33">
        <v>0</v>
      </c>
    </row>
    <row r="30" spans="1:12" ht="25.5" customHeight="1">
      <c r="A30" s="30" t="s">
        <v>5</v>
      </c>
      <c r="B30" s="27" t="s">
        <v>6</v>
      </c>
      <c r="C30" s="31">
        <v>18881</v>
      </c>
      <c r="D30" s="31">
        <v>0</v>
      </c>
      <c r="E30" s="33">
        <v>0</v>
      </c>
      <c r="F30" s="33">
        <v>0</v>
      </c>
      <c r="G30" s="33">
        <v>0</v>
      </c>
      <c r="K30" s="7"/>
      <c r="L30" s="8"/>
    </row>
    <row r="31" spans="1:12" ht="25.5" customHeight="1">
      <c r="A31" s="30" t="s">
        <v>9</v>
      </c>
      <c r="B31" s="27" t="s">
        <v>10</v>
      </c>
      <c r="C31" s="31">
        <v>15667</v>
      </c>
      <c r="D31" s="31">
        <v>0</v>
      </c>
      <c r="E31" s="33">
        <v>0</v>
      </c>
      <c r="F31" s="33">
        <v>0</v>
      </c>
      <c r="G31" s="33">
        <v>0</v>
      </c>
    </row>
    <row r="32" spans="1:12" ht="25.5" customHeight="1">
      <c r="A32" s="45">
        <v>37</v>
      </c>
      <c r="B32" s="27" t="s">
        <v>12</v>
      </c>
      <c r="C32" s="31">
        <v>0</v>
      </c>
      <c r="D32" s="31">
        <v>0</v>
      </c>
      <c r="E32" s="33">
        <v>0</v>
      </c>
      <c r="F32" s="33">
        <v>0</v>
      </c>
      <c r="G32" s="33">
        <v>0</v>
      </c>
    </row>
    <row r="33" spans="1:13" s="3" customFormat="1" ht="25.5" customHeight="1">
      <c r="A33" s="46" t="s">
        <v>55</v>
      </c>
      <c r="B33" s="25" t="s">
        <v>56</v>
      </c>
      <c r="C33" s="18">
        <f t="shared" ref="C33:G35" si="12">C34</f>
        <v>1713</v>
      </c>
      <c r="D33" s="18">
        <f t="shared" si="12"/>
        <v>0</v>
      </c>
      <c r="E33" s="18">
        <f t="shared" si="12"/>
        <v>0</v>
      </c>
      <c r="F33" s="18">
        <f t="shared" si="12"/>
        <v>0</v>
      </c>
      <c r="G33" s="18">
        <f t="shared" si="12"/>
        <v>0</v>
      </c>
      <c r="I33" s="5"/>
      <c r="J33" s="5"/>
      <c r="K33" s="5"/>
    </row>
    <row r="34" spans="1:13" ht="25.5" customHeight="1">
      <c r="A34" s="26" t="s">
        <v>19</v>
      </c>
      <c r="B34" s="27" t="s">
        <v>20</v>
      </c>
      <c r="C34" s="23">
        <f t="shared" si="12"/>
        <v>1713</v>
      </c>
      <c r="D34" s="23">
        <f t="shared" si="12"/>
        <v>0</v>
      </c>
      <c r="E34" s="23">
        <f t="shared" si="12"/>
        <v>0</v>
      </c>
      <c r="F34" s="23">
        <f t="shared" si="12"/>
        <v>0</v>
      </c>
      <c r="G34" s="23">
        <f t="shared" si="12"/>
        <v>0</v>
      </c>
    </row>
    <row r="35" spans="1:13" ht="25.5" customHeight="1">
      <c r="A35" s="28" t="s">
        <v>36</v>
      </c>
      <c r="B35" s="25" t="s">
        <v>37</v>
      </c>
      <c r="C35" s="23">
        <f>C36</f>
        <v>1713</v>
      </c>
      <c r="D35" s="23">
        <f t="shared" si="12"/>
        <v>0</v>
      </c>
      <c r="E35" s="23">
        <f t="shared" si="12"/>
        <v>0</v>
      </c>
      <c r="F35" s="23">
        <f t="shared" si="12"/>
        <v>0</v>
      </c>
      <c r="G35" s="23">
        <f t="shared" si="12"/>
        <v>0</v>
      </c>
    </row>
    <row r="36" spans="1:13" ht="25.5" customHeight="1">
      <c r="A36" s="29" t="s">
        <v>3</v>
      </c>
      <c r="B36" s="27" t="s">
        <v>4</v>
      </c>
      <c r="C36" s="23">
        <f>C37+C38+C39+C40</f>
        <v>1713</v>
      </c>
      <c r="D36" s="23">
        <f t="shared" ref="D36:G36" si="13">D37+D38+D39+D40</f>
        <v>0</v>
      </c>
      <c r="E36" s="23">
        <f t="shared" si="13"/>
        <v>0</v>
      </c>
      <c r="F36" s="23">
        <f t="shared" si="13"/>
        <v>0</v>
      </c>
      <c r="G36" s="23">
        <f t="shared" si="13"/>
        <v>0</v>
      </c>
    </row>
    <row r="37" spans="1:13" ht="25.5" customHeight="1">
      <c r="A37" s="29" t="s">
        <v>7</v>
      </c>
      <c r="B37" s="27" t="s">
        <v>8</v>
      </c>
      <c r="C37" s="32">
        <v>0</v>
      </c>
      <c r="D37" s="32">
        <v>0</v>
      </c>
      <c r="E37" s="33">
        <v>0</v>
      </c>
      <c r="F37" s="33">
        <v>0</v>
      </c>
      <c r="G37" s="33">
        <v>0</v>
      </c>
    </row>
    <row r="38" spans="1:13" ht="25.5" customHeight="1">
      <c r="A38" s="30" t="s">
        <v>5</v>
      </c>
      <c r="B38" s="27" t="s">
        <v>6</v>
      </c>
      <c r="C38" s="31">
        <v>0</v>
      </c>
      <c r="D38" s="31">
        <v>0</v>
      </c>
      <c r="E38" s="33">
        <v>0</v>
      </c>
      <c r="F38" s="33">
        <v>0</v>
      </c>
      <c r="G38" s="33">
        <v>0</v>
      </c>
    </row>
    <row r="39" spans="1:13" ht="25.5" customHeight="1">
      <c r="A39" s="30" t="s">
        <v>9</v>
      </c>
      <c r="B39" s="27" t="s">
        <v>10</v>
      </c>
      <c r="C39" s="31">
        <v>0</v>
      </c>
      <c r="D39" s="31">
        <v>0</v>
      </c>
      <c r="E39" s="33">
        <v>0</v>
      </c>
      <c r="F39" s="33">
        <v>0</v>
      </c>
      <c r="G39" s="33">
        <v>0</v>
      </c>
    </row>
    <row r="40" spans="1:13" ht="25.5" customHeight="1">
      <c r="A40" s="30">
        <v>37</v>
      </c>
      <c r="B40" s="27" t="s">
        <v>12</v>
      </c>
      <c r="C40" s="31">
        <v>1713</v>
      </c>
      <c r="D40" s="31">
        <v>0</v>
      </c>
      <c r="E40" s="33">
        <v>0</v>
      </c>
      <c r="F40" s="33">
        <v>0</v>
      </c>
      <c r="G40" s="33">
        <v>0</v>
      </c>
    </row>
    <row r="41" spans="1:13" s="3" customFormat="1" ht="25.5" customHeight="1">
      <c r="A41" s="24" t="s">
        <v>32</v>
      </c>
      <c r="B41" s="25" t="s">
        <v>33</v>
      </c>
      <c r="C41" s="18">
        <f t="shared" ref="C41:G41" si="14">C42</f>
        <v>952306</v>
      </c>
      <c r="D41" s="18">
        <f t="shared" si="14"/>
        <v>964392</v>
      </c>
      <c r="E41" s="18">
        <f t="shared" si="14"/>
        <v>711642</v>
      </c>
      <c r="F41" s="18">
        <f t="shared" si="14"/>
        <v>674086</v>
      </c>
      <c r="G41" s="18">
        <f t="shared" si="14"/>
        <v>634786</v>
      </c>
      <c r="I41" s="5"/>
      <c r="J41" s="5"/>
      <c r="K41" s="5"/>
    </row>
    <row r="42" spans="1:13" ht="25.5" customHeight="1">
      <c r="A42" s="26" t="s">
        <v>19</v>
      </c>
      <c r="B42" s="27" t="s">
        <v>20</v>
      </c>
      <c r="C42" s="23">
        <f>C43+C53+C63</f>
        <v>952306</v>
      </c>
      <c r="D42" s="23">
        <f t="shared" ref="D42:G42" si="15">D43+D53+D63</f>
        <v>964392</v>
      </c>
      <c r="E42" s="23">
        <f t="shared" si="15"/>
        <v>711642</v>
      </c>
      <c r="F42" s="23">
        <f t="shared" si="15"/>
        <v>674086</v>
      </c>
      <c r="G42" s="23">
        <f t="shared" si="15"/>
        <v>634786</v>
      </c>
      <c r="H42" s="3"/>
      <c r="I42" s="50"/>
      <c r="J42" s="50"/>
      <c r="K42" s="50"/>
      <c r="L42" s="50"/>
      <c r="M42" s="50"/>
    </row>
    <row r="43" spans="1:13" ht="25.5" customHeight="1">
      <c r="A43" s="28" t="s">
        <v>7</v>
      </c>
      <c r="B43" s="25" t="s">
        <v>42</v>
      </c>
      <c r="C43" s="23">
        <f t="shared" ref="C43:G43" si="16">C44+C49</f>
        <v>221752</v>
      </c>
      <c r="D43" s="23">
        <f t="shared" si="16"/>
        <v>83164</v>
      </c>
      <c r="E43" s="23">
        <f t="shared" si="16"/>
        <v>108970</v>
      </c>
      <c r="F43" s="23">
        <f t="shared" si="16"/>
        <v>110636</v>
      </c>
      <c r="G43" s="23">
        <f t="shared" si="16"/>
        <v>110636</v>
      </c>
    </row>
    <row r="44" spans="1:13" ht="25.5" customHeight="1">
      <c r="A44" s="29" t="s">
        <v>3</v>
      </c>
      <c r="B44" s="27" t="s">
        <v>4</v>
      </c>
      <c r="C44" s="23">
        <f t="shared" ref="C44:G44" si="17">SUM(C45:C48)</f>
        <v>220528</v>
      </c>
      <c r="D44" s="23">
        <f t="shared" si="17"/>
        <v>79849</v>
      </c>
      <c r="E44" s="23">
        <f t="shared" si="17"/>
        <v>95470</v>
      </c>
      <c r="F44" s="23">
        <f t="shared" si="17"/>
        <v>107136</v>
      </c>
      <c r="G44" s="23">
        <f t="shared" si="17"/>
        <v>107136</v>
      </c>
    </row>
    <row r="45" spans="1:13" ht="25.5" customHeight="1">
      <c r="A45" s="30" t="s">
        <v>7</v>
      </c>
      <c r="B45" s="27" t="s">
        <v>8</v>
      </c>
      <c r="C45" s="31">
        <v>17534</v>
      </c>
      <c r="D45" s="31">
        <v>11596</v>
      </c>
      <c r="E45" s="31">
        <v>6742</v>
      </c>
      <c r="F45" s="31">
        <v>6408</v>
      </c>
      <c r="G45" s="31">
        <v>6408</v>
      </c>
    </row>
    <row r="46" spans="1:13" ht="25.5" customHeight="1">
      <c r="A46" s="30" t="s">
        <v>5</v>
      </c>
      <c r="B46" s="27" t="s">
        <v>6</v>
      </c>
      <c r="C46" s="31">
        <v>202994</v>
      </c>
      <c r="D46" s="31">
        <v>68253</v>
      </c>
      <c r="E46" s="31">
        <v>88728</v>
      </c>
      <c r="F46" s="31">
        <v>100728</v>
      </c>
      <c r="G46" s="31">
        <v>100728</v>
      </c>
    </row>
    <row r="47" spans="1:13" ht="25.5" customHeight="1">
      <c r="A47" s="30" t="s">
        <v>9</v>
      </c>
      <c r="B47" s="27" t="s">
        <v>10</v>
      </c>
      <c r="C47" s="31">
        <v>0</v>
      </c>
      <c r="D47" s="32">
        <v>0</v>
      </c>
      <c r="E47" s="31">
        <v>0</v>
      </c>
      <c r="F47" s="31">
        <v>0</v>
      </c>
      <c r="G47" s="31">
        <v>0</v>
      </c>
    </row>
    <row r="48" spans="1:13" ht="25.5" customHeight="1">
      <c r="A48" s="30" t="s">
        <v>11</v>
      </c>
      <c r="B48" s="27" t="s">
        <v>12</v>
      </c>
      <c r="C48" s="31">
        <v>0</v>
      </c>
      <c r="D48" s="32">
        <v>0</v>
      </c>
      <c r="E48" s="31">
        <v>0</v>
      </c>
      <c r="F48" s="31">
        <v>0</v>
      </c>
      <c r="G48" s="31">
        <v>0</v>
      </c>
    </row>
    <row r="49" spans="1:7" ht="25.5" customHeight="1">
      <c r="A49" s="29" t="s">
        <v>13</v>
      </c>
      <c r="B49" s="27" t="s">
        <v>14</v>
      </c>
      <c r="C49" s="23">
        <f t="shared" ref="C49:G49" si="18">SUM(C50:C52)</f>
        <v>1224</v>
      </c>
      <c r="D49" s="23">
        <f t="shared" si="18"/>
        <v>3315</v>
      </c>
      <c r="E49" s="23">
        <f t="shared" si="18"/>
        <v>13500</v>
      </c>
      <c r="F49" s="23">
        <f t="shared" si="18"/>
        <v>3500</v>
      </c>
      <c r="G49" s="23">
        <f t="shared" si="18"/>
        <v>3500</v>
      </c>
    </row>
    <row r="50" spans="1:7" ht="25.5" customHeight="1">
      <c r="A50" s="30" t="s">
        <v>21</v>
      </c>
      <c r="B50" s="27" t="s">
        <v>22</v>
      </c>
      <c r="C50" s="31">
        <v>0</v>
      </c>
      <c r="D50" s="32">
        <f t="shared" ref="D50:D133" si="19">+C50/7.5345</f>
        <v>0</v>
      </c>
      <c r="E50" s="31">
        <v>0</v>
      </c>
      <c r="F50" s="31">
        <v>0</v>
      </c>
      <c r="G50" s="31">
        <v>0</v>
      </c>
    </row>
    <row r="51" spans="1:7" ht="25.5" customHeight="1">
      <c r="A51" s="30" t="s">
        <v>15</v>
      </c>
      <c r="B51" s="27" t="s">
        <v>16</v>
      </c>
      <c r="C51" s="31">
        <v>1224</v>
      </c>
      <c r="D51" s="31">
        <v>3315</v>
      </c>
      <c r="E51" s="33">
        <v>13500</v>
      </c>
      <c r="F51" s="33">
        <v>3500</v>
      </c>
      <c r="G51" s="33">
        <v>3500</v>
      </c>
    </row>
    <row r="52" spans="1:7" ht="25.5" customHeight="1">
      <c r="A52" s="30" t="s">
        <v>17</v>
      </c>
      <c r="B52" s="27" t="s">
        <v>18</v>
      </c>
      <c r="C52" s="31">
        <v>0</v>
      </c>
      <c r="D52" s="32">
        <f t="shared" si="19"/>
        <v>0</v>
      </c>
      <c r="E52" s="31">
        <v>0</v>
      </c>
      <c r="F52" s="31">
        <v>0</v>
      </c>
      <c r="G52" s="31">
        <v>0</v>
      </c>
    </row>
    <row r="53" spans="1:7" ht="25.5" customHeight="1">
      <c r="A53" s="28" t="s">
        <v>31</v>
      </c>
      <c r="B53" s="25" t="s">
        <v>38</v>
      </c>
      <c r="C53" s="23">
        <f t="shared" ref="C53:G53" si="20">C54+C60</f>
        <v>633403</v>
      </c>
      <c r="D53" s="23">
        <f t="shared" si="20"/>
        <v>781579</v>
      </c>
      <c r="E53" s="23">
        <f t="shared" si="20"/>
        <v>524597</v>
      </c>
      <c r="F53" s="23">
        <f t="shared" si="20"/>
        <v>524150</v>
      </c>
      <c r="G53" s="23">
        <f t="shared" si="20"/>
        <v>524150</v>
      </c>
    </row>
    <row r="54" spans="1:7" ht="25.5" customHeight="1">
      <c r="A54" s="29" t="s">
        <v>3</v>
      </c>
      <c r="B54" s="27" t="s">
        <v>4</v>
      </c>
      <c r="C54" s="23">
        <f>SUM(C55:C59)</f>
        <v>615490</v>
      </c>
      <c r="D54" s="23">
        <f t="shared" ref="D54:G54" si="21">SUM(D55:D59)</f>
        <v>716986</v>
      </c>
      <c r="E54" s="23">
        <f t="shared" si="21"/>
        <v>487097</v>
      </c>
      <c r="F54" s="23">
        <f t="shared" si="21"/>
        <v>487150</v>
      </c>
      <c r="G54" s="23">
        <f t="shared" si="21"/>
        <v>487150</v>
      </c>
    </row>
    <row r="55" spans="1:7" ht="25.5" customHeight="1">
      <c r="A55" s="30" t="s">
        <v>7</v>
      </c>
      <c r="B55" s="27" t="s">
        <v>8</v>
      </c>
      <c r="C55" s="31">
        <v>183612</v>
      </c>
      <c r="D55" s="31">
        <v>220983</v>
      </c>
      <c r="E55" s="31">
        <v>126550</v>
      </c>
      <c r="F55" s="31">
        <v>126550</v>
      </c>
      <c r="G55" s="31">
        <v>126550</v>
      </c>
    </row>
    <row r="56" spans="1:7" ht="25.5" customHeight="1">
      <c r="A56" s="30" t="s">
        <v>5</v>
      </c>
      <c r="B56" s="27" t="s">
        <v>6</v>
      </c>
      <c r="C56" s="31">
        <v>409943</v>
      </c>
      <c r="D56" s="31">
        <v>491490</v>
      </c>
      <c r="E56" s="31">
        <v>358547</v>
      </c>
      <c r="F56" s="31">
        <v>358600</v>
      </c>
      <c r="G56" s="31">
        <v>358600</v>
      </c>
    </row>
    <row r="57" spans="1:7" ht="25.5" customHeight="1">
      <c r="A57" s="30" t="s">
        <v>9</v>
      </c>
      <c r="B57" s="27" t="s">
        <v>10</v>
      </c>
      <c r="C57" s="31">
        <v>4908</v>
      </c>
      <c r="D57" s="32">
        <v>0</v>
      </c>
      <c r="E57" s="31">
        <v>0</v>
      </c>
      <c r="F57" s="31">
        <v>0</v>
      </c>
      <c r="G57" s="31">
        <v>0</v>
      </c>
    </row>
    <row r="58" spans="1:7" ht="25.5" customHeight="1">
      <c r="A58" s="30" t="s">
        <v>11</v>
      </c>
      <c r="B58" s="27" t="s">
        <v>12</v>
      </c>
      <c r="C58" s="31">
        <v>15871</v>
      </c>
      <c r="D58" s="32">
        <v>4513</v>
      </c>
      <c r="E58" s="35">
        <v>2000</v>
      </c>
      <c r="F58" s="35">
        <v>2000</v>
      </c>
      <c r="G58" s="35">
        <v>2000</v>
      </c>
    </row>
    <row r="59" spans="1:7" ht="25.5" customHeight="1">
      <c r="A59" s="30">
        <v>38</v>
      </c>
      <c r="B59" s="27" t="s">
        <v>60</v>
      </c>
      <c r="C59" s="31">
        <v>1156</v>
      </c>
      <c r="D59" s="31">
        <v>0</v>
      </c>
      <c r="E59" s="31">
        <v>0</v>
      </c>
      <c r="F59" s="31">
        <v>0</v>
      </c>
      <c r="G59" s="31">
        <v>0</v>
      </c>
    </row>
    <row r="60" spans="1:7" ht="25.5" customHeight="1">
      <c r="A60" s="29" t="s">
        <v>13</v>
      </c>
      <c r="B60" s="27" t="s">
        <v>14</v>
      </c>
      <c r="C60" s="23">
        <f t="shared" ref="C60:G60" si="22">SUM(C61:C62)</f>
        <v>17913</v>
      </c>
      <c r="D60" s="23">
        <f t="shared" si="22"/>
        <v>64593</v>
      </c>
      <c r="E60" s="23">
        <f t="shared" si="22"/>
        <v>37500</v>
      </c>
      <c r="F60" s="23">
        <f t="shared" si="22"/>
        <v>37000</v>
      </c>
      <c r="G60" s="23">
        <f t="shared" si="22"/>
        <v>37000</v>
      </c>
    </row>
    <row r="61" spans="1:7" ht="25.5" customHeight="1">
      <c r="A61" s="30" t="s">
        <v>21</v>
      </c>
      <c r="B61" s="27" t="s">
        <v>22</v>
      </c>
      <c r="C61" s="31">
        <v>1068</v>
      </c>
      <c r="D61" s="32">
        <v>6300</v>
      </c>
      <c r="E61" s="31">
        <v>0</v>
      </c>
      <c r="F61" s="31">
        <v>0</v>
      </c>
      <c r="G61" s="31">
        <v>0</v>
      </c>
    </row>
    <row r="62" spans="1:7" ht="25.5" customHeight="1">
      <c r="A62" s="30" t="s">
        <v>15</v>
      </c>
      <c r="B62" s="27" t="s">
        <v>16</v>
      </c>
      <c r="C62" s="31">
        <v>16845</v>
      </c>
      <c r="D62" s="31">
        <v>58293</v>
      </c>
      <c r="E62" s="31">
        <v>37500</v>
      </c>
      <c r="F62" s="31">
        <v>37000</v>
      </c>
      <c r="G62" s="31">
        <v>37000</v>
      </c>
    </row>
    <row r="63" spans="1:7" ht="25.5" customHeight="1">
      <c r="A63" s="28">
        <v>52</v>
      </c>
      <c r="B63" s="25" t="s">
        <v>40</v>
      </c>
      <c r="C63" s="23">
        <f t="shared" ref="C63:G63" si="23">C64+C68</f>
        <v>97151</v>
      </c>
      <c r="D63" s="23">
        <f t="shared" si="23"/>
        <v>99649</v>
      </c>
      <c r="E63" s="23">
        <f t="shared" si="23"/>
        <v>78075</v>
      </c>
      <c r="F63" s="23">
        <f t="shared" si="23"/>
        <v>39300</v>
      </c>
      <c r="G63" s="23">
        <f t="shared" si="23"/>
        <v>0</v>
      </c>
    </row>
    <row r="64" spans="1:7" ht="25.5" customHeight="1">
      <c r="A64" s="29" t="s">
        <v>3</v>
      </c>
      <c r="B64" s="27" t="s">
        <v>4</v>
      </c>
      <c r="C64" s="23">
        <f t="shared" ref="C64:G64" si="24">C65+C66+C67</f>
        <v>97151</v>
      </c>
      <c r="D64" s="23">
        <f t="shared" si="24"/>
        <v>98057</v>
      </c>
      <c r="E64" s="23">
        <f t="shared" si="24"/>
        <v>77515</v>
      </c>
      <c r="F64" s="23">
        <f t="shared" si="24"/>
        <v>39300</v>
      </c>
      <c r="G64" s="23">
        <f t="shared" si="24"/>
        <v>0</v>
      </c>
    </row>
    <row r="65" spans="1:11" ht="25.5" customHeight="1">
      <c r="A65" s="30" t="s">
        <v>7</v>
      </c>
      <c r="B65" s="27" t="s">
        <v>8</v>
      </c>
      <c r="C65" s="31">
        <v>57600</v>
      </c>
      <c r="D65" s="31">
        <v>42870</v>
      </c>
      <c r="E65" s="31">
        <v>41634</v>
      </c>
      <c r="F65" s="31">
        <v>25000</v>
      </c>
      <c r="G65" s="31">
        <v>0</v>
      </c>
    </row>
    <row r="66" spans="1:11" ht="25.5" customHeight="1">
      <c r="A66" s="30" t="s">
        <v>5</v>
      </c>
      <c r="B66" s="27" t="s">
        <v>6</v>
      </c>
      <c r="C66" s="31">
        <v>37459</v>
      </c>
      <c r="D66" s="31">
        <v>53860</v>
      </c>
      <c r="E66" s="31">
        <v>35881</v>
      </c>
      <c r="F66" s="31">
        <v>14300</v>
      </c>
      <c r="G66" s="31">
        <v>0</v>
      </c>
    </row>
    <row r="67" spans="1:11" ht="25.5" customHeight="1">
      <c r="A67" s="30">
        <v>37</v>
      </c>
      <c r="B67" s="27" t="s">
        <v>12</v>
      </c>
      <c r="C67" s="31">
        <v>2092</v>
      </c>
      <c r="D67" s="31">
        <v>1327</v>
      </c>
      <c r="E67" s="31">
        <v>0</v>
      </c>
      <c r="F67" s="31">
        <v>0</v>
      </c>
      <c r="G67" s="31">
        <v>0</v>
      </c>
    </row>
    <row r="68" spans="1:11" ht="25.5" customHeight="1">
      <c r="A68" s="29" t="s">
        <v>13</v>
      </c>
      <c r="B68" s="27" t="s">
        <v>14</v>
      </c>
      <c r="C68" s="23">
        <f t="shared" ref="C68:G68" si="25">SUM(C69)</f>
        <v>0</v>
      </c>
      <c r="D68" s="23">
        <f t="shared" si="25"/>
        <v>1592</v>
      </c>
      <c r="E68" s="23">
        <f t="shared" si="25"/>
        <v>560</v>
      </c>
      <c r="F68" s="23">
        <f t="shared" si="25"/>
        <v>0</v>
      </c>
      <c r="G68" s="23">
        <f t="shared" si="25"/>
        <v>0</v>
      </c>
    </row>
    <row r="69" spans="1:11" ht="25.5" customHeight="1">
      <c r="A69" s="30">
        <v>42</v>
      </c>
      <c r="B69" s="27" t="s">
        <v>16</v>
      </c>
      <c r="C69" s="31">
        <v>0</v>
      </c>
      <c r="D69" s="31">
        <v>1592</v>
      </c>
      <c r="E69" s="31">
        <v>560</v>
      </c>
      <c r="F69" s="31">
        <v>0</v>
      </c>
      <c r="G69" s="31">
        <v>0</v>
      </c>
    </row>
    <row r="70" spans="1:11" s="3" customFormat="1" ht="25.5" customHeight="1">
      <c r="A70" s="24" t="s">
        <v>32</v>
      </c>
      <c r="B70" s="25" t="s">
        <v>33</v>
      </c>
      <c r="C70" s="18">
        <f t="shared" ref="C70:G71" si="26">C71</f>
        <v>43611</v>
      </c>
      <c r="D70" s="18">
        <f t="shared" si="26"/>
        <v>0</v>
      </c>
      <c r="E70" s="18">
        <f t="shared" si="26"/>
        <v>0</v>
      </c>
      <c r="F70" s="18">
        <f t="shared" si="26"/>
        <v>0</v>
      </c>
      <c r="G70" s="18">
        <f t="shared" si="26"/>
        <v>0</v>
      </c>
      <c r="I70" s="5"/>
      <c r="J70" s="5"/>
      <c r="K70" s="5"/>
    </row>
    <row r="71" spans="1:11" ht="25.5" customHeight="1">
      <c r="A71" s="26" t="s">
        <v>19</v>
      </c>
      <c r="B71" s="27" t="s">
        <v>20</v>
      </c>
      <c r="C71" s="23">
        <f t="shared" si="26"/>
        <v>43611</v>
      </c>
      <c r="D71" s="23">
        <f t="shared" si="26"/>
        <v>0</v>
      </c>
      <c r="E71" s="23">
        <f t="shared" si="26"/>
        <v>0</v>
      </c>
      <c r="F71" s="23">
        <f t="shared" si="26"/>
        <v>0</v>
      </c>
      <c r="G71" s="23">
        <f t="shared" si="26"/>
        <v>0</v>
      </c>
    </row>
    <row r="72" spans="1:11" ht="25.5" customHeight="1">
      <c r="A72" s="28">
        <v>52</v>
      </c>
      <c r="B72" s="25" t="s">
        <v>40</v>
      </c>
      <c r="C72" s="23">
        <f t="shared" ref="C72" si="27">C73+C77</f>
        <v>43611</v>
      </c>
      <c r="D72" s="23">
        <f t="shared" ref="D72:G72" si="28">D73+D77</f>
        <v>0</v>
      </c>
      <c r="E72" s="23">
        <f t="shared" si="28"/>
        <v>0</v>
      </c>
      <c r="F72" s="23">
        <f t="shared" si="28"/>
        <v>0</v>
      </c>
      <c r="G72" s="23">
        <f t="shared" si="28"/>
        <v>0</v>
      </c>
    </row>
    <row r="73" spans="1:11" ht="25.5" customHeight="1">
      <c r="A73" s="29" t="s">
        <v>3</v>
      </c>
      <c r="B73" s="27" t="s">
        <v>4</v>
      </c>
      <c r="C73" s="23">
        <f t="shared" ref="C73" si="29">C74+C75+C76</f>
        <v>18336</v>
      </c>
      <c r="D73" s="23">
        <f t="shared" ref="D73:G73" si="30">D74+D75+D76</f>
        <v>0</v>
      </c>
      <c r="E73" s="23">
        <f t="shared" si="30"/>
        <v>0</v>
      </c>
      <c r="F73" s="23">
        <f t="shared" si="30"/>
        <v>0</v>
      </c>
      <c r="G73" s="23">
        <f t="shared" si="30"/>
        <v>0</v>
      </c>
    </row>
    <row r="74" spans="1:11" ht="25.5" customHeight="1">
      <c r="A74" s="30" t="s">
        <v>7</v>
      </c>
      <c r="B74" s="27" t="s">
        <v>8</v>
      </c>
      <c r="C74" s="31">
        <v>0</v>
      </c>
      <c r="D74" s="31">
        <v>0</v>
      </c>
      <c r="E74" s="31">
        <v>0</v>
      </c>
      <c r="F74" s="31">
        <v>0</v>
      </c>
      <c r="G74" s="31">
        <v>0</v>
      </c>
    </row>
    <row r="75" spans="1:11" ht="25.5" customHeight="1">
      <c r="A75" s="30" t="s">
        <v>5</v>
      </c>
      <c r="B75" s="27" t="s">
        <v>6</v>
      </c>
      <c r="C75" s="31">
        <v>18336</v>
      </c>
      <c r="D75" s="31">
        <v>0</v>
      </c>
      <c r="E75" s="31">
        <v>0</v>
      </c>
      <c r="F75" s="31">
        <v>0</v>
      </c>
      <c r="G75" s="31">
        <v>0</v>
      </c>
    </row>
    <row r="76" spans="1:11" ht="25.5" customHeight="1">
      <c r="A76" s="30">
        <v>37</v>
      </c>
      <c r="B76" s="27" t="s">
        <v>12</v>
      </c>
      <c r="C76" s="31">
        <v>0</v>
      </c>
      <c r="D76" s="31">
        <v>0</v>
      </c>
      <c r="E76" s="31">
        <v>0</v>
      </c>
      <c r="F76" s="31">
        <v>0</v>
      </c>
      <c r="G76" s="31">
        <v>0</v>
      </c>
    </row>
    <row r="77" spans="1:11" ht="25.5" customHeight="1">
      <c r="A77" s="29" t="s">
        <v>13</v>
      </c>
      <c r="B77" s="27" t="s">
        <v>14</v>
      </c>
      <c r="C77" s="23">
        <f t="shared" ref="C77:G77" si="31">SUM(C78)</f>
        <v>25275</v>
      </c>
      <c r="D77" s="23">
        <f t="shared" si="31"/>
        <v>0</v>
      </c>
      <c r="E77" s="23">
        <f t="shared" si="31"/>
        <v>0</v>
      </c>
      <c r="F77" s="23">
        <f t="shared" si="31"/>
        <v>0</v>
      </c>
      <c r="G77" s="23">
        <f t="shared" si="31"/>
        <v>0</v>
      </c>
    </row>
    <row r="78" spans="1:11" ht="25.5" customHeight="1">
      <c r="A78" s="30">
        <v>42</v>
      </c>
      <c r="B78" s="27" t="s">
        <v>16</v>
      </c>
      <c r="C78" s="31">
        <v>25275</v>
      </c>
      <c r="D78" s="31">
        <v>0</v>
      </c>
      <c r="E78" s="31">
        <v>0</v>
      </c>
      <c r="F78" s="31">
        <v>0</v>
      </c>
      <c r="G78" s="31">
        <v>0</v>
      </c>
    </row>
    <row r="79" spans="1:11" ht="25.5" customHeight="1">
      <c r="A79" s="24" t="s">
        <v>57</v>
      </c>
      <c r="B79" s="25" t="s">
        <v>58</v>
      </c>
      <c r="C79" s="18">
        <f t="shared" ref="C79:G80" si="32">C80</f>
        <v>18958</v>
      </c>
      <c r="D79" s="18">
        <f t="shared" si="32"/>
        <v>0</v>
      </c>
      <c r="E79" s="18">
        <f t="shared" si="32"/>
        <v>0</v>
      </c>
      <c r="F79" s="18">
        <f t="shared" si="32"/>
        <v>0</v>
      </c>
      <c r="G79" s="18">
        <f t="shared" si="32"/>
        <v>0</v>
      </c>
    </row>
    <row r="80" spans="1:11" ht="25.5" customHeight="1">
      <c r="A80" s="26" t="s">
        <v>19</v>
      </c>
      <c r="B80" s="27" t="s">
        <v>20</v>
      </c>
      <c r="C80" s="23">
        <f t="shared" si="32"/>
        <v>18958</v>
      </c>
      <c r="D80" s="23">
        <f t="shared" si="32"/>
        <v>0</v>
      </c>
      <c r="E80" s="23">
        <f t="shared" si="32"/>
        <v>0</v>
      </c>
      <c r="F80" s="23">
        <f t="shared" si="32"/>
        <v>0</v>
      </c>
      <c r="G80" s="23">
        <f t="shared" si="32"/>
        <v>0</v>
      </c>
    </row>
    <row r="81" spans="1:11" ht="25.5" customHeight="1">
      <c r="A81" s="28">
        <v>52</v>
      </c>
      <c r="B81" s="25" t="s">
        <v>40</v>
      </c>
      <c r="C81" s="23">
        <f t="shared" ref="C81:G81" si="33">C82+C86</f>
        <v>18958</v>
      </c>
      <c r="D81" s="23">
        <f t="shared" si="33"/>
        <v>0</v>
      </c>
      <c r="E81" s="23">
        <f t="shared" si="33"/>
        <v>0</v>
      </c>
      <c r="F81" s="23">
        <f t="shared" si="33"/>
        <v>0</v>
      </c>
      <c r="G81" s="23">
        <f t="shared" si="33"/>
        <v>0</v>
      </c>
    </row>
    <row r="82" spans="1:11" ht="25.5" customHeight="1">
      <c r="A82" s="29" t="s">
        <v>3</v>
      </c>
      <c r="B82" s="27" t="s">
        <v>4</v>
      </c>
      <c r="C82" s="23">
        <f t="shared" ref="C82:G82" si="34">C83+C84+C85</f>
        <v>18958</v>
      </c>
      <c r="D82" s="23">
        <f t="shared" si="34"/>
        <v>0</v>
      </c>
      <c r="E82" s="23">
        <f t="shared" si="34"/>
        <v>0</v>
      </c>
      <c r="F82" s="23">
        <f t="shared" si="34"/>
        <v>0</v>
      </c>
      <c r="G82" s="23">
        <f t="shared" si="34"/>
        <v>0</v>
      </c>
    </row>
    <row r="83" spans="1:11" ht="25.5" customHeight="1">
      <c r="A83" s="30" t="s">
        <v>7</v>
      </c>
      <c r="B83" s="27" t="s">
        <v>8</v>
      </c>
      <c r="C83" s="31">
        <v>0</v>
      </c>
      <c r="D83" s="31">
        <v>0</v>
      </c>
      <c r="E83" s="31">
        <v>0</v>
      </c>
      <c r="F83" s="31">
        <v>0</v>
      </c>
      <c r="G83" s="31">
        <v>0</v>
      </c>
    </row>
    <row r="84" spans="1:11" s="3" customFormat="1" ht="25.5" customHeight="1">
      <c r="A84" s="30" t="s">
        <v>5</v>
      </c>
      <c r="B84" s="27" t="s">
        <v>6</v>
      </c>
      <c r="C84" s="31">
        <v>18958</v>
      </c>
      <c r="D84" s="31">
        <v>0</v>
      </c>
      <c r="E84" s="31">
        <v>0</v>
      </c>
      <c r="F84" s="31">
        <v>0</v>
      </c>
      <c r="G84" s="31">
        <v>0</v>
      </c>
      <c r="I84" s="5"/>
      <c r="J84" s="5"/>
      <c r="K84" s="5"/>
    </row>
    <row r="85" spans="1:11" ht="25.5" customHeight="1">
      <c r="A85" s="30">
        <v>37</v>
      </c>
      <c r="B85" s="27" t="s">
        <v>12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</row>
    <row r="86" spans="1:11" ht="25.5" customHeight="1">
      <c r="A86" s="29" t="s">
        <v>13</v>
      </c>
      <c r="B86" s="27" t="s">
        <v>14</v>
      </c>
      <c r="C86" s="23">
        <f t="shared" ref="C86:G86" si="35">SUM(C87)</f>
        <v>0</v>
      </c>
      <c r="D86" s="23">
        <f t="shared" si="35"/>
        <v>0</v>
      </c>
      <c r="E86" s="23">
        <f t="shared" si="35"/>
        <v>0</v>
      </c>
      <c r="F86" s="23">
        <f t="shared" si="35"/>
        <v>0</v>
      </c>
      <c r="G86" s="23">
        <f t="shared" si="35"/>
        <v>0</v>
      </c>
    </row>
    <row r="87" spans="1:11" ht="25.5" customHeight="1">
      <c r="A87" s="30">
        <v>42</v>
      </c>
      <c r="B87" s="27" t="s">
        <v>16</v>
      </c>
      <c r="C87" s="31">
        <v>0</v>
      </c>
      <c r="D87" s="31">
        <v>0</v>
      </c>
      <c r="E87" s="31">
        <v>0</v>
      </c>
      <c r="F87" s="31">
        <v>0</v>
      </c>
      <c r="G87" s="31">
        <v>0</v>
      </c>
    </row>
    <row r="88" spans="1:11" ht="25.5" customHeight="1">
      <c r="A88" s="42" t="s">
        <v>70</v>
      </c>
      <c r="B88" s="25" t="s">
        <v>44</v>
      </c>
      <c r="C88" s="18">
        <f t="shared" ref="C88:G88" si="36">C89</f>
        <v>69652</v>
      </c>
      <c r="D88" s="18">
        <f t="shared" si="36"/>
        <v>60671</v>
      </c>
      <c r="E88" s="18">
        <f t="shared" si="36"/>
        <v>0</v>
      </c>
      <c r="F88" s="18">
        <f t="shared" si="36"/>
        <v>0</v>
      </c>
      <c r="G88" s="18">
        <f t="shared" si="36"/>
        <v>0</v>
      </c>
    </row>
    <row r="89" spans="1:11" ht="25.5" customHeight="1">
      <c r="A89" s="26" t="s">
        <v>19</v>
      </c>
      <c r="B89" s="27" t="s">
        <v>20</v>
      </c>
      <c r="C89" s="23">
        <f>C90+C96</f>
        <v>69652</v>
      </c>
      <c r="D89" s="23">
        <f t="shared" ref="D89:G89" si="37">D90+D96</f>
        <v>60671</v>
      </c>
      <c r="E89" s="23">
        <f t="shared" si="37"/>
        <v>0</v>
      </c>
      <c r="F89" s="23">
        <f t="shared" si="37"/>
        <v>0</v>
      </c>
      <c r="G89" s="23">
        <f t="shared" si="37"/>
        <v>0</v>
      </c>
    </row>
    <row r="90" spans="1:11" ht="25.5" customHeight="1">
      <c r="A90" s="28">
        <v>12</v>
      </c>
      <c r="B90" s="25" t="s">
        <v>39</v>
      </c>
      <c r="C90" s="18">
        <f t="shared" ref="C90:G90" si="38">C91+C94</f>
        <v>10448</v>
      </c>
      <c r="D90" s="18">
        <f t="shared" si="38"/>
        <v>9101</v>
      </c>
      <c r="E90" s="18">
        <f t="shared" si="38"/>
        <v>0</v>
      </c>
      <c r="F90" s="18">
        <f t="shared" si="38"/>
        <v>0</v>
      </c>
      <c r="G90" s="18">
        <f t="shared" si="38"/>
        <v>0</v>
      </c>
    </row>
    <row r="91" spans="1:11" ht="25.5" customHeight="1">
      <c r="A91" s="29" t="s">
        <v>3</v>
      </c>
      <c r="B91" s="27" t="s">
        <v>4</v>
      </c>
      <c r="C91" s="23">
        <f t="shared" ref="C91:G91" si="39">C92+C93</f>
        <v>10448</v>
      </c>
      <c r="D91" s="23">
        <f t="shared" si="39"/>
        <v>7826</v>
      </c>
      <c r="E91" s="23">
        <f t="shared" si="39"/>
        <v>0</v>
      </c>
      <c r="F91" s="23">
        <f t="shared" si="39"/>
        <v>0</v>
      </c>
      <c r="G91" s="23">
        <f t="shared" si="39"/>
        <v>0</v>
      </c>
    </row>
    <row r="92" spans="1:11" s="3" customFormat="1" ht="25.5" customHeight="1">
      <c r="A92" s="30" t="s">
        <v>7</v>
      </c>
      <c r="B92" s="27" t="s">
        <v>8</v>
      </c>
      <c r="C92" s="32">
        <v>1051</v>
      </c>
      <c r="D92" s="32">
        <v>381</v>
      </c>
      <c r="E92" s="32">
        <v>0</v>
      </c>
      <c r="F92" s="32">
        <v>0</v>
      </c>
      <c r="G92" s="32">
        <v>0</v>
      </c>
      <c r="I92" s="5"/>
      <c r="J92" s="5"/>
      <c r="K92" s="5"/>
    </row>
    <row r="93" spans="1:11" ht="25.5" customHeight="1">
      <c r="A93" s="30" t="s">
        <v>5</v>
      </c>
      <c r="B93" s="27" t="s">
        <v>6</v>
      </c>
      <c r="C93" s="31">
        <v>9397</v>
      </c>
      <c r="D93" s="31">
        <v>7445</v>
      </c>
      <c r="E93" s="31">
        <v>0</v>
      </c>
      <c r="F93" s="31">
        <v>0</v>
      </c>
      <c r="G93" s="31">
        <v>0</v>
      </c>
      <c r="I93" s="5"/>
    </row>
    <row r="94" spans="1:11" ht="25.5" customHeight="1">
      <c r="A94" s="29" t="s">
        <v>13</v>
      </c>
      <c r="B94" s="27" t="s">
        <v>14</v>
      </c>
      <c r="C94" s="23">
        <f t="shared" ref="C94:G94" si="40">SUM(C95)</f>
        <v>0</v>
      </c>
      <c r="D94" s="23">
        <f t="shared" si="40"/>
        <v>1275</v>
      </c>
      <c r="E94" s="23">
        <f t="shared" si="40"/>
        <v>0</v>
      </c>
      <c r="F94" s="23">
        <f t="shared" si="40"/>
        <v>0</v>
      </c>
      <c r="G94" s="23">
        <f t="shared" si="40"/>
        <v>0</v>
      </c>
    </row>
    <row r="95" spans="1:11" ht="25.5" customHeight="1">
      <c r="A95" s="30" t="s">
        <v>15</v>
      </c>
      <c r="B95" s="27" t="s">
        <v>16</v>
      </c>
      <c r="C95" s="31">
        <v>0</v>
      </c>
      <c r="D95" s="31">
        <v>1275</v>
      </c>
      <c r="E95" s="31">
        <v>0</v>
      </c>
      <c r="F95" s="31">
        <v>0</v>
      </c>
      <c r="G95" s="31">
        <v>0</v>
      </c>
    </row>
    <row r="96" spans="1:11" ht="25.5" customHeight="1">
      <c r="A96" s="28">
        <v>561</v>
      </c>
      <c r="B96" s="25" t="s">
        <v>41</v>
      </c>
      <c r="C96" s="18">
        <f t="shared" ref="C96:G96" si="41">C97+C100</f>
        <v>59204</v>
      </c>
      <c r="D96" s="18">
        <f t="shared" si="41"/>
        <v>51570</v>
      </c>
      <c r="E96" s="18">
        <f t="shared" si="41"/>
        <v>0</v>
      </c>
      <c r="F96" s="18">
        <f t="shared" si="41"/>
        <v>0</v>
      </c>
      <c r="G96" s="18">
        <f t="shared" si="41"/>
        <v>0</v>
      </c>
    </row>
    <row r="97" spans="1:7" ht="25.5" customHeight="1">
      <c r="A97" s="29" t="s">
        <v>3</v>
      </c>
      <c r="B97" s="27" t="s">
        <v>4</v>
      </c>
      <c r="C97" s="23">
        <f t="shared" ref="C97:G97" si="42">C98+C99</f>
        <v>59204</v>
      </c>
      <c r="D97" s="23">
        <f t="shared" si="42"/>
        <v>44350</v>
      </c>
      <c r="E97" s="23">
        <f t="shared" si="42"/>
        <v>0</v>
      </c>
      <c r="F97" s="23">
        <f t="shared" si="42"/>
        <v>0</v>
      </c>
      <c r="G97" s="23">
        <f t="shared" si="42"/>
        <v>0</v>
      </c>
    </row>
    <row r="98" spans="1:7" ht="25.5" customHeight="1">
      <c r="A98" s="30">
        <v>31</v>
      </c>
      <c r="B98" s="27" t="s">
        <v>8</v>
      </c>
      <c r="C98" s="31">
        <v>5953</v>
      </c>
      <c r="D98" s="31">
        <v>2165</v>
      </c>
      <c r="E98" s="31">
        <v>0</v>
      </c>
      <c r="F98" s="31">
        <v>0</v>
      </c>
      <c r="G98" s="31">
        <v>0</v>
      </c>
    </row>
    <row r="99" spans="1:7" ht="25.5" customHeight="1">
      <c r="A99" s="30">
        <v>32</v>
      </c>
      <c r="B99" s="27" t="s">
        <v>6</v>
      </c>
      <c r="C99" s="31">
        <v>53251</v>
      </c>
      <c r="D99" s="31">
        <v>42185</v>
      </c>
      <c r="E99" s="31">
        <v>0</v>
      </c>
      <c r="F99" s="31">
        <v>0</v>
      </c>
      <c r="G99" s="31">
        <v>0</v>
      </c>
    </row>
    <row r="100" spans="1:7" ht="25.5" customHeight="1">
      <c r="A100" s="29" t="s">
        <v>13</v>
      </c>
      <c r="B100" s="27" t="s">
        <v>14</v>
      </c>
      <c r="C100" s="23">
        <f t="shared" ref="C100:G100" si="43">SUM(C101)</f>
        <v>0</v>
      </c>
      <c r="D100" s="23">
        <f t="shared" si="43"/>
        <v>7220</v>
      </c>
      <c r="E100" s="23">
        <f t="shared" si="43"/>
        <v>0</v>
      </c>
      <c r="F100" s="23">
        <f t="shared" si="43"/>
        <v>0</v>
      </c>
      <c r="G100" s="23">
        <f t="shared" si="43"/>
        <v>0</v>
      </c>
    </row>
    <row r="101" spans="1:7" ht="25.5" customHeight="1">
      <c r="A101" s="30" t="s">
        <v>15</v>
      </c>
      <c r="B101" s="27" t="s">
        <v>16</v>
      </c>
      <c r="C101" s="31">
        <v>0</v>
      </c>
      <c r="D101" s="31">
        <v>7220</v>
      </c>
      <c r="E101" s="31">
        <v>0</v>
      </c>
      <c r="F101" s="31">
        <v>0</v>
      </c>
      <c r="G101" s="31">
        <v>0</v>
      </c>
    </row>
    <row r="102" spans="1:7" ht="25.5" customHeight="1">
      <c r="A102" s="42" t="s">
        <v>46</v>
      </c>
      <c r="B102" s="25" t="s">
        <v>47</v>
      </c>
      <c r="C102" s="18">
        <f t="shared" ref="C102:G103" si="44">C103</f>
        <v>7945</v>
      </c>
      <c r="D102" s="18">
        <f t="shared" si="44"/>
        <v>8920</v>
      </c>
      <c r="E102" s="18">
        <f t="shared" si="44"/>
        <v>28180</v>
      </c>
      <c r="F102" s="18">
        <f t="shared" si="44"/>
        <v>0</v>
      </c>
      <c r="G102" s="18">
        <f t="shared" si="44"/>
        <v>0</v>
      </c>
    </row>
    <row r="103" spans="1:7" ht="25.5" customHeight="1">
      <c r="A103" s="26" t="s">
        <v>19</v>
      </c>
      <c r="B103" s="27" t="s">
        <v>20</v>
      </c>
      <c r="C103" s="23">
        <f>C104</f>
        <v>7945</v>
      </c>
      <c r="D103" s="23">
        <f t="shared" si="44"/>
        <v>8920</v>
      </c>
      <c r="E103" s="23">
        <f t="shared" si="44"/>
        <v>28180</v>
      </c>
      <c r="F103" s="23">
        <f t="shared" si="44"/>
        <v>0</v>
      </c>
      <c r="G103" s="23">
        <f t="shared" si="44"/>
        <v>0</v>
      </c>
    </row>
    <row r="104" spans="1:7" ht="25.5" customHeight="1">
      <c r="A104" s="28">
        <v>52</v>
      </c>
      <c r="B104" s="25" t="s">
        <v>40</v>
      </c>
      <c r="C104" s="18">
        <f t="shared" ref="C104:G104" si="45">C105+C108</f>
        <v>7945</v>
      </c>
      <c r="D104" s="18">
        <f t="shared" si="45"/>
        <v>8920</v>
      </c>
      <c r="E104" s="18">
        <f t="shared" si="45"/>
        <v>28180</v>
      </c>
      <c r="F104" s="18">
        <f t="shared" si="45"/>
        <v>0</v>
      </c>
      <c r="G104" s="18">
        <f t="shared" si="45"/>
        <v>0</v>
      </c>
    </row>
    <row r="105" spans="1:7" ht="25.5" customHeight="1">
      <c r="A105" s="29" t="s">
        <v>3</v>
      </c>
      <c r="B105" s="27" t="s">
        <v>4</v>
      </c>
      <c r="C105" s="23">
        <f t="shared" ref="C105:G105" si="46">C106+C107</f>
        <v>7945</v>
      </c>
      <c r="D105" s="23">
        <f t="shared" si="46"/>
        <v>8920</v>
      </c>
      <c r="E105" s="23">
        <f t="shared" si="46"/>
        <v>28180</v>
      </c>
      <c r="F105" s="23">
        <f t="shared" si="46"/>
        <v>0</v>
      </c>
      <c r="G105" s="23">
        <f t="shared" si="46"/>
        <v>0</v>
      </c>
    </row>
    <row r="106" spans="1:7" ht="25.5" customHeight="1">
      <c r="A106" s="30" t="s">
        <v>7</v>
      </c>
      <c r="B106" s="27" t="s">
        <v>8</v>
      </c>
      <c r="C106" s="32">
        <v>0</v>
      </c>
      <c r="D106" s="32">
        <f t="shared" ref="D106:D109" si="47">+C106/7.5345</f>
        <v>0</v>
      </c>
      <c r="E106" s="32">
        <v>0</v>
      </c>
      <c r="F106" s="32">
        <v>0</v>
      </c>
      <c r="G106" s="32">
        <v>0</v>
      </c>
    </row>
    <row r="107" spans="1:7" ht="25.5" customHeight="1">
      <c r="A107" s="30" t="s">
        <v>5</v>
      </c>
      <c r="B107" s="27" t="s">
        <v>6</v>
      </c>
      <c r="C107" s="31">
        <v>7945</v>
      </c>
      <c r="D107" s="31">
        <v>8920</v>
      </c>
      <c r="E107" s="31">
        <v>28180</v>
      </c>
      <c r="F107" s="31">
        <v>0</v>
      </c>
      <c r="G107" s="31">
        <v>0</v>
      </c>
    </row>
    <row r="108" spans="1:7" ht="25.5" customHeight="1">
      <c r="A108" s="29" t="s">
        <v>13</v>
      </c>
      <c r="B108" s="27" t="s">
        <v>14</v>
      </c>
      <c r="C108" s="23">
        <f t="shared" ref="C108:G108" si="48">SUM(C109)</f>
        <v>0</v>
      </c>
      <c r="D108" s="23">
        <f t="shared" si="48"/>
        <v>0</v>
      </c>
      <c r="E108" s="23">
        <f t="shared" si="48"/>
        <v>0</v>
      </c>
      <c r="F108" s="23">
        <f t="shared" si="48"/>
        <v>0</v>
      </c>
      <c r="G108" s="23">
        <f t="shared" si="48"/>
        <v>0</v>
      </c>
    </row>
    <row r="109" spans="1:7" ht="25.5" customHeight="1">
      <c r="A109" s="30" t="s">
        <v>15</v>
      </c>
      <c r="B109" s="27" t="s">
        <v>16</v>
      </c>
      <c r="C109" s="31">
        <v>0</v>
      </c>
      <c r="D109" s="32">
        <f t="shared" si="47"/>
        <v>0</v>
      </c>
      <c r="E109" s="31">
        <v>0</v>
      </c>
      <c r="F109" s="31">
        <v>0</v>
      </c>
      <c r="G109" s="31">
        <v>0</v>
      </c>
    </row>
    <row r="110" spans="1:7" ht="25.5" customHeight="1">
      <c r="A110" s="43" t="s">
        <v>62</v>
      </c>
      <c r="B110" s="40" t="s">
        <v>61</v>
      </c>
      <c r="C110" s="18">
        <f t="shared" ref="C110:G111" si="49">C111</f>
        <v>11736</v>
      </c>
      <c r="D110" s="18">
        <f t="shared" si="49"/>
        <v>28143</v>
      </c>
      <c r="E110" s="18">
        <f t="shared" si="49"/>
        <v>12374</v>
      </c>
      <c r="F110" s="18">
        <f t="shared" si="49"/>
        <v>9115</v>
      </c>
      <c r="G110" s="18">
        <f t="shared" si="49"/>
        <v>0</v>
      </c>
    </row>
    <row r="111" spans="1:7" ht="25.5" customHeight="1">
      <c r="A111" s="26" t="s">
        <v>19</v>
      </c>
      <c r="B111" s="27" t="s">
        <v>20</v>
      </c>
      <c r="C111" s="23">
        <f>C112</f>
        <v>11736</v>
      </c>
      <c r="D111" s="23">
        <f t="shared" si="49"/>
        <v>28143</v>
      </c>
      <c r="E111" s="23">
        <f t="shared" si="49"/>
        <v>12374</v>
      </c>
      <c r="F111" s="23">
        <f t="shared" si="49"/>
        <v>9115</v>
      </c>
      <c r="G111" s="23">
        <f t="shared" si="49"/>
        <v>0</v>
      </c>
    </row>
    <row r="112" spans="1:7" ht="25.5" customHeight="1">
      <c r="A112" s="28">
        <v>61</v>
      </c>
      <c r="B112" s="25" t="s">
        <v>63</v>
      </c>
      <c r="C112" s="18">
        <f t="shared" ref="C112:G112" si="50">C113+C116</f>
        <v>11736</v>
      </c>
      <c r="D112" s="18">
        <f t="shared" si="50"/>
        <v>28143</v>
      </c>
      <c r="E112" s="18">
        <f t="shared" si="50"/>
        <v>12374</v>
      </c>
      <c r="F112" s="18">
        <f t="shared" si="50"/>
        <v>9115</v>
      </c>
      <c r="G112" s="18">
        <f t="shared" si="50"/>
        <v>0</v>
      </c>
    </row>
    <row r="113" spans="1:7" ht="25.5" customHeight="1">
      <c r="A113" s="29" t="s">
        <v>3</v>
      </c>
      <c r="B113" s="27" t="s">
        <v>4</v>
      </c>
      <c r="C113" s="23">
        <f t="shared" ref="C113:G113" si="51">C114+C115</f>
        <v>11736</v>
      </c>
      <c r="D113" s="23">
        <f t="shared" si="51"/>
        <v>28143</v>
      </c>
      <c r="E113" s="23">
        <f t="shared" si="51"/>
        <v>12374</v>
      </c>
      <c r="F113" s="23">
        <f t="shared" si="51"/>
        <v>9115</v>
      </c>
      <c r="G113" s="23">
        <f t="shared" si="51"/>
        <v>0</v>
      </c>
    </row>
    <row r="114" spans="1:7" ht="25.5" customHeight="1">
      <c r="A114" s="30" t="s">
        <v>7</v>
      </c>
      <c r="B114" s="27" t="s">
        <v>8</v>
      </c>
      <c r="C114" s="32">
        <v>0</v>
      </c>
      <c r="D114" s="32">
        <f t="shared" si="19"/>
        <v>0</v>
      </c>
      <c r="E114" s="32">
        <v>10574</v>
      </c>
      <c r="F114" s="32">
        <v>8515</v>
      </c>
      <c r="G114" s="32">
        <v>0</v>
      </c>
    </row>
    <row r="115" spans="1:7" ht="25.5" customHeight="1">
      <c r="A115" s="30" t="s">
        <v>5</v>
      </c>
      <c r="B115" s="27" t="s">
        <v>6</v>
      </c>
      <c r="C115" s="31">
        <v>11736</v>
      </c>
      <c r="D115" s="31">
        <v>28143</v>
      </c>
      <c r="E115" s="31">
        <v>1800</v>
      </c>
      <c r="F115" s="31">
        <v>600</v>
      </c>
      <c r="G115" s="31">
        <v>0</v>
      </c>
    </row>
    <row r="116" spans="1:7" ht="25.5" customHeight="1">
      <c r="A116" s="29" t="s">
        <v>13</v>
      </c>
      <c r="B116" s="27" t="s">
        <v>14</v>
      </c>
      <c r="C116" s="23">
        <f t="shared" ref="C116:G116" si="52">SUM(C117)</f>
        <v>0</v>
      </c>
      <c r="D116" s="23">
        <f t="shared" si="52"/>
        <v>0</v>
      </c>
      <c r="E116" s="23">
        <f t="shared" si="52"/>
        <v>0</v>
      </c>
      <c r="F116" s="23">
        <f t="shared" si="52"/>
        <v>0</v>
      </c>
      <c r="G116" s="23">
        <f t="shared" si="52"/>
        <v>0</v>
      </c>
    </row>
    <row r="117" spans="1:7" ht="25.5" customHeight="1">
      <c r="A117" s="30" t="s">
        <v>15</v>
      </c>
      <c r="B117" s="27" t="s">
        <v>16</v>
      </c>
      <c r="C117" s="31">
        <v>0</v>
      </c>
      <c r="D117" s="32">
        <f t="shared" si="19"/>
        <v>0</v>
      </c>
      <c r="E117" s="31">
        <v>0</v>
      </c>
      <c r="F117" s="31">
        <v>0</v>
      </c>
      <c r="G117" s="31">
        <v>0</v>
      </c>
    </row>
    <row r="118" spans="1:7" ht="25.5" customHeight="1">
      <c r="A118" s="41" t="s">
        <v>64</v>
      </c>
      <c r="B118" s="40" t="s">
        <v>65</v>
      </c>
      <c r="C118" s="18">
        <f t="shared" ref="C118:G119" si="53">C119</f>
        <v>0</v>
      </c>
      <c r="D118" s="18">
        <f t="shared" si="53"/>
        <v>0</v>
      </c>
      <c r="E118" s="18">
        <f t="shared" si="53"/>
        <v>132595</v>
      </c>
      <c r="F118" s="18">
        <f t="shared" si="53"/>
        <v>33045</v>
      </c>
      <c r="G118" s="18">
        <f t="shared" si="53"/>
        <v>0</v>
      </c>
    </row>
    <row r="119" spans="1:7" ht="25.5" customHeight="1">
      <c r="A119" s="26" t="s">
        <v>19</v>
      </c>
      <c r="B119" s="27" t="s">
        <v>20</v>
      </c>
      <c r="C119" s="23">
        <f>C120</f>
        <v>0</v>
      </c>
      <c r="D119" s="23">
        <f t="shared" si="53"/>
        <v>0</v>
      </c>
      <c r="E119" s="23">
        <f t="shared" si="53"/>
        <v>132595</v>
      </c>
      <c r="F119" s="23">
        <f t="shared" si="53"/>
        <v>33045</v>
      </c>
      <c r="G119" s="23">
        <f t="shared" si="53"/>
        <v>0</v>
      </c>
    </row>
    <row r="120" spans="1:7" ht="25.5" customHeight="1">
      <c r="A120" s="28">
        <v>52</v>
      </c>
      <c r="B120" s="25" t="s">
        <v>40</v>
      </c>
      <c r="C120" s="18">
        <f t="shared" ref="C120" si="54">C121+C124</f>
        <v>0</v>
      </c>
      <c r="D120" s="18">
        <f t="shared" ref="D120:G120" si="55">D121+D124</f>
        <v>0</v>
      </c>
      <c r="E120" s="18">
        <f t="shared" si="55"/>
        <v>132595</v>
      </c>
      <c r="F120" s="18">
        <f t="shared" si="55"/>
        <v>33045</v>
      </c>
      <c r="G120" s="18">
        <f t="shared" si="55"/>
        <v>0</v>
      </c>
    </row>
    <row r="121" spans="1:7" ht="25.5" customHeight="1">
      <c r="A121" s="29" t="s">
        <v>3</v>
      </c>
      <c r="B121" s="27" t="s">
        <v>4</v>
      </c>
      <c r="C121" s="23">
        <f t="shared" ref="C121" si="56">C122+C123</f>
        <v>0</v>
      </c>
      <c r="D121" s="23">
        <f t="shared" ref="D121:G121" si="57">D122+D123</f>
        <v>0</v>
      </c>
      <c r="E121" s="23">
        <f t="shared" si="57"/>
        <v>47595</v>
      </c>
      <c r="F121" s="23">
        <f t="shared" si="57"/>
        <v>22420</v>
      </c>
      <c r="G121" s="23">
        <f t="shared" si="57"/>
        <v>0</v>
      </c>
    </row>
    <row r="122" spans="1:7" ht="25.5" customHeight="1">
      <c r="A122" s="30" t="s">
        <v>7</v>
      </c>
      <c r="B122" s="27" t="s">
        <v>8</v>
      </c>
      <c r="C122" s="32">
        <v>0</v>
      </c>
      <c r="D122" s="32">
        <v>0</v>
      </c>
      <c r="E122" s="32">
        <v>0</v>
      </c>
      <c r="F122" s="32">
        <v>0</v>
      </c>
      <c r="G122" s="32">
        <v>0</v>
      </c>
    </row>
    <row r="123" spans="1:7" ht="25.5" customHeight="1">
      <c r="A123" s="30" t="s">
        <v>5</v>
      </c>
      <c r="B123" s="27" t="s">
        <v>6</v>
      </c>
      <c r="C123" s="31">
        <v>0</v>
      </c>
      <c r="D123" s="31">
        <v>0</v>
      </c>
      <c r="E123" s="31">
        <v>47595</v>
      </c>
      <c r="F123" s="31">
        <v>22420</v>
      </c>
      <c r="G123" s="31">
        <v>0</v>
      </c>
    </row>
    <row r="124" spans="1:7" ht="25.5" customHeight="1">
      <c r="A124" s="29" t="s">
        <v>13</v>
      </c>
      <c r="B124" s="27" t="s">
        <v>14</v>
      </c>
      <c r="C124" s="23">
        <f t="shared" ref="C124:G124" si="58">SUM(C125)</f>
        <v>0</v>
      </c>
      <c r="D124" s="23">
        <f t="shared" si="58"/>
        <v>0</v>
      </c>
      <c r="E124" s="23">
        <f t="shared" si="58"/>
        <v>85000</v>
      </c>
      <c r="F124" s="23">
        <f t="shared" si="58"/>
        <v>10625</v>
      </c>
      <c r="G124" s="23">
        <f t="shared" si="58"/>
        <v>0</v>
      </c>
    </row>
    <row r="125" spans="1:7" ht="25.5" customHeight="1">
      <c r="A125" s="30" t="s">
        <v>15</v>
      </c>
      <c r="B125" s="27" t="s">
        <v>16</v>
      </c>
      <c r="C125" s="31">
        <v>0</v>
      </c>
      <c r="D125" s="32">
        <f t="shared" ref="D125" si="59">+C125/7.5345</f>
        <v>0</v>
      </c>
      <c r="E125" s="31">
        <v>85000</v>
      </c>
      <c r="F125" s="31">
        <v>10625</v>
      </c>
      <c r="G125" s="31">
        <v>0</v>
      </c>
    </row>
    <row r="126" spans="1:7" ht="25.5" customHeight="1">
      <c r="A126" s="41" t="s">
        <v>66</v>
      </c>
      <c r="B126" s="40" t="s">
        <v>67</v>
      </c>
      <c r="C126" s="18">
        <f t="shared" ref="C126:G127" si="60">C127</f>
        <v>0</v>
      </c>
      <c r="D126" s="18">
        <f t="shared" si="60"/>
        <v>0</v>
      </c>
      <c r="E126" s="18">
        <f t="shared" si="60"/>
        <v>40464</v>
      </c>
      <c r="F126" s="18">
        <f t="shared" si="60"/>
        <v>10886</v>
      </c>
      <c r="G126" s="18">
        <f t="shared" si="60"/>
        <v>10520</v>
      </c>
    </row>
    <row r="127" spans="1:7" ht="25.5" customHeight="1">
      <c r="A127" s="26" t="s">
        <v>19</v>
      </c>
      <c r="B127" s="27" t="s">
        <v>20</v>
      </c>
      <c r="C127" s="23">
        <f>C128</f>
        <v>0</v>
      </c>
      <c r="D127" s="23">
        <f t="shared" si="60"/>
        <v>0</v>
      </c>
      <c r="E127" s="23">
        <f t="shared" si="60"/>
        <v>40464</v>
      </c>
      <c r="F127" s="23">
        <f t="shared" si="60"/>
        <v>10886</v>
      </c>
      <c r="G127" s="23">
        <f t="shared" si="60"/>
        <v>10520</v>
      </c>
    </row>
    <row r="128" spans="1:7" ht="25.5" customHeight="1">
      <c r="A128" s="28">
        <v>52</v>
      </c>
      <c r="B128" s="25" t="s">
        <v>40</v>
      </c>
      <c r="C128" s="18">
        <f>C129+C132</f>
        <v>0</v>
      </c>
      <c r="D128" s="18">
        <f t="shared" ref="D128:G128" si="61">D129+D132</f>
        <v>0</v>
      </c>
      <c r="E128" s="18">
        <f t="shared" si="61"/>
        <v>40464</v>
      </c>
      <c r="F128" s="18">
        <f t="shared" si="61"/>
        <v>10886</v>
      </c>
      <c r="G128" s="18">
        <f t="shared" si="61"/>
        <v>10520</v>
      </c>
    </row>
    <row r="129" spans="1:7" ht="25.5" customHeight="1">
      <c r="A129" s="29" t="s">
        <v>3</v>
      </c>
      <c r="B129" s="27" t="s">
        <v>4</v>
      </c>
      <c r="C129" s="23">
        <f t="shared" ref="C129:G129" si="62">C130+C131</f>
        <v>0</v>
      </c>
      <c r="D129" s="23">
        <f t="shared" si="62"/>
        <v>0</v>
      </c>
      <c r="E129" s="23">
        <f t="shared" si="62"/>
        <v>40464</v>
      </c>
      <c r="F129" s="23">
        <f t="shared" si="62"/>
        <v>10886</v>
      </c>
      <c r="G129" s="23">
        <f t="shared" si="62"/>
        <v>10520</v>
      </c>
    </row>
    <row r="130" spans="1:7" ht="25.5" customHeight="1">
      <c r="A130" s="30" t="s">
        <v>7</v>
      </c>
      <c r="B130" s="27" t="s">
        <v>8</v>
      </c>
      <c r="C130" s="32">
        <v>0</v>
      </c>
      <c r="D130" s="32">
        <v>0</v>
      </c>
      <c r="E130" s="32">
        <v>20708</v>
      </c>
      <c r="F130" s="32">
        <v>6840</v>
      </c>
      <c r="G130" s="32">
        <v>6720</v>
      </c>
    </row>
    <row r="131" spans="1:7" ht="25.5" customHeight="1">
      <c r="A131" s="30" t="s">
        <v>5</v>
      </c>
      <c r="B131" s="27" t="s">
        <v>6</v>
      </c>
      <c r="C131" s="31">
        <v>0</v>
      </c>
      <c r="D131" s="31">
        <v>0</v>
      </c>
      <c r="E131" s="31">
        <v>19756</v>
      </c>
      <c r="F131" s="31">
        <v>4046</v>
      </c>
      <c r="G131" s="31">
        <v>3800</v>
      </c>
    </row>
    <row r="132" spans="1:7" ht="25.5" customHeight="1">
      <c r="A132" s="29" t="s">
        <v>13</v>
      </c>
      <c r="B132" s="27" t="s">
        <v>14</v>
      </c>
      <c r="C132" s="23">
        <f t="shared" ref="C132:G132" si="63">SUM(C133)</f>
        <v>0</v>
      </c>
      <c r="D132" s="23">
        <f t="shared" si="63"/>
        <v>0</v>
      </c>
      <c r="E132" s="23">
        <f t="shared" si="63"/>
        <v>0</v>
      </c>
      <c r="F132" s="23">
        <f t="shared" si="63"/>
        <v>0</v>
      </c>
      <c r="G132" s="23">
        <f t="shared" si="63"/>
        <v>0</v>
      </c>
    </row>
    <row r="133" spans="1:7" ht="25.5" customHeight="1">
      <c r="A133" s="30" t="s">
        <v>15</v>
      </c>
      <c r="B133" s="27" t="s">
        <v>16</v>
      </c>
      <c r="C133" s="31">
        <v>0</v>
      </c>
      <c r="D133" s="32">
        <f t="shared" si="19"/>
        <v>0</v>
      </c>
      <c r="E133" s="31"/>
      <c r="F133" s="31"/>
      <c r="G133" s="31">
        <v>0</v>
      </c>
    </row>
    <row r="134" spans="1:7" ht="25.5" customHeight="1">
      <c r="A134" s="42" t="s">
        <v>71</v>
      </c>
      <c r="B134" s="25" t="s">
        <v>75</v>
      </c>
      <c r="C134" s="44">
        <f>C135</f>
        <v>18675</v>
      </c>
      <c r="D134" s="44">
        <f t="shared" ref="D134:G135" si="64">D135</f>
        <v>27608</v>
      </c>
      <c r="E134" s="44">
        <f t="shared" si="64"/>
        <v>0</v>
      </c>
      <c r="F134" s="44">
        <f t="shared" si="64"/>
        <v>0</v>
      </c>
      <c r="G134" s="44">
        <f t="shared" si="64"/>
        <v>0</v>
      </c>
    </row>
    <row r="135" spans="1:7" ht="25.5" customHeight="1">
      <c r="A135" s="26" t="s">
        <v>19</v>
      </c>
      <c r="B135" s="27" t="s">
        <v>20</v>
      </c>
      <c r="C135" s="34">
        <f>C136</f>
        <v>18675</v>
      </c>
      <c r="D135" s="34">
        <f t="shared" si="64"/>
        <v>27608</v>
      </c>
      <c r="E135" s="34">
        <f t="shared" si="64"/>
        <v>0</v>
      </c>
      <c r="F135" s="34">
        <f t="shared" si="64"/>
        <v>0</v>
      </c>
      <c r="G135" s="34">
        <f t="shared" si="64"/>
        <v>0</v>
      </c>
    </row>
    <row r="136" spans="1:7" ht="25.5" customHeight="1">
      <c r="A136" s="28">
        <v>61</v>
      </c>
      <c r="B136" s="25" t="s">
        <v>63</v>
      </c>
      <c r="C136" s="18">
        <f t="shared" ref="C136:G136" si="65">C137+C140</f>
        <v>18675</v>
      </c>
      <c r="D136" s="18">
        <f t="shared" si="65"/>
        <v>27608</v>
      </c>
      <c r="E136" s="18">
        <f t="shared" si="65"/>
        <v>0</v>
      </c>
      <c r="F136" s="18">
        <f t="shared" si="65"/>
        <v>0</v>
      </c>
      <c r="G136" s="18">
        <f t="shared" si="65"/>
        <v>0</v>
      </c>
    </row>
    <row r="137" spans="1:7" ht="25.5" customHeight="1">
      <c r="A137" s="29" t="s">
        <v>3</v>
      </c>
      <c r="B137" s="27" t="s">
        <v>4</v>
      </c>
      <c r="C137" s="23">
        <f t="shared" ref="C137:G137" si="66">C138+C139</f>
        <v>18675</v>
      </c>
      <c r="D137" s="23">
        <f t="shared" si="66"/>
        <v>27608</v>
      </c>
      <c r="E137" s="23">
        <f t="shared" si="66"/>
        <v>0</v>
      </c>
      <c r="F137" s="23">
        <f t="shared" si="66"/>
        <v>0</v>
      </c>
      <c r="G137" s="23">
        <f t="shared" si="66"/>
        <v>0</v>
      </c>
    </row>
    <row r="138" spans="1:7" ht="25.5" customHeight="1">
      <c r="A138" s="30" t="s">
        <v>7</v>
      </c>
      <c r="B138" s="27" t="s">
        <v>8</v>
      </c>
      <c r="C138" s="32">
        <v>15133</v>
      </c>
      <c r="D138" s="32">
        <v>12603</v>
      </c>
      <c r="E138" s="32">
        <v>0</v>
      </c>
      <c r="F138" s="32">
        <v>0</v>
      </c>
      <c r="G138" s="32">
        <v>0</v>
      </c>
    </row>
    <row r="139" spans="1:7" ht="25.5" customHeight="1">
      <c r="A139" s="30" t="s">
        <v>5</v>
      </c>
      <c r="B139" s="27" t="s">
        <v>6</v>
      </c>
      <c r="C139" s="31">
        <v>3542</v>
      </c>
      <c r="D139" s="31">
        <v>15005</v>
      </c>
      <c r="E139" s="31">
        <v>0</v>
      </c>
      <c r="F139" s="31">
        <v>0</v>
      </c>
      <c r="G139" s="31">
        <v>0</v>
      </c>
    </row>
    <row r="140" spans="1:7" ht="25.5" customHeight="1">
      <c r="A140" s="29" t="s">
        <v>13</v>
      </c>
      <c r="B140" s="27" t="s">
        <v>14</v>
      </c>
      <c r="C140" s="23">
        <f t="shared" ref="C140:G140" si="67">SUM(C141)</f>
        <v>0</v>
      </c>
      <c r="D140" s="23">
        <f t="shared" si="67"/>
        <v>0</v>
      </c>
      <c r="E140" s="23">
        <f t="shared" si="67"/>
        <v>0</v>
      </c>
      <c r="F140" s="23">
        <f t="shared" si="67"/>
        <v>0</v>
      </c>
      <c r="G140" s="23">
        <f t="shared" si="67"/>
        <v>0</v>
      </c>
    </row>
    <row r="141" spans="1:7" ht="25.5" customHeight="1">
      <c r="A141" s="30" t="s">
        <v>15</v>
      </c>
      <c r="B141" s="27" t="s">
        <v>16</v>
      </c>
      <c r="C141" s="31">
        <v>0</v>
      </c>
      <c r="D141" s="32">
        <f t="shared" ref="D141" si="68">+C141/7.5345</f>
        <v>0</v>
      </c>
      <c r="E141" s="31">
        <v>0</v>
      </c>
      <c r="F141" s="31">
        <v>0</v>
      </c>
      <c r="G141" s="31">
        <v>0</v>
      </c>
    </row>
    <row r="142" spans="1:7" ht="25.5" customHeight="1">
      <c r="A142" s="42" t="s">
        <v>72</v>
      </c>
      <c r="B142" s="25" t="s">
        <v>73</v>
      </c>
      <c r="C142" s="44">
        <f>C143</f>
        <v>54960</v>
      </c>
      <c r="D142" s="44">
        <f t="shared" ref="D142:D143" si="69">D143</f>
        <v>85424</v>
      </c>
      <c r="E142" s="44">
        <f t="shared" ref="E142:E143" si="70">E143</f>
        <v>0</v>
      </c>
      <c r="F142" s="44">
        <f t="shared" ref="F142:F143" si="71">F143</f>
        <v>0</v>
      </c>
      <c r="G142" s="44">
        <f t="shared" ref="G142:G143" si="72">G143</f>
        <v>0</v>
      </c>
    </row>
    <row r="143" spans="1:7" ht="25.5" customHeight="1">
      <c r="A143" s="26" t="s">
        <v>19</v>
      </c>
      <c r="B143" s="27" t="s">
        <v>20</v>
      </c>
      <c r="C143" s="34">
        <f>C144</f>
        <v>54960</v>
      </c>
      <c r="D143" s="34">
        <f t="shared" si="69"/>
        <v>85424</v>
      </c>
      <c r="E143" s="34">
        <f t="shared" si="70"/>
        <v>0</v>
      </c>
      <c r="F143" s="34">
        <f t="shared" si="71"/>
        <v>0</v>
      </c>
      <c r="G143" s="34">
        <f t="shared" si="72"/>
        <v>0</v>
      </c>
    </row>
    <row r="144" spans="1:7" ht="25.5" customHeight="1">
      <c r="A144" s="28">
        <v>61</v>
      </c>
      <c r="B144" s="25" t="s">
        <v>63</v>
      </c>
      <c r="C144" s="18">
        <f t="shared" ref="C144:G144" si="73">C145+C148</f>
        <v>54960</v>
      </c>
      <c r="D144" s="18">
        <f t="shared" si="73"/>
        <v>85424</v>
      </c>
      <c r="E144" s="18">
        <f t="shared" si="73"/>
        <v>0</v>
      </c>
      <c r="F144" s="18">
        <f t="shared" si="73"/>
        <v>0</v>
      </c>
      <c r="G144" s="18">
        <f t="shared" si="73"/>
        <v>0</v>
      </c>
    </row>
    <row r="145" spans="1:7" ht="25.5" customHeight="1">
      <c r="A145" s="29" t="s">
        <v>3</v>
      </c>
      <c r="B145" s="27" t="s">
        <v>4</v>
      </c>
      <c r="C145" s="23">
        <f t="shared" ref="C145:G145" si="74">C146+C147</f>
        <v>54960</v>
      </c>
      <c r="D145" s="23">
        <f t="shared" si="74"/>
        <v>85424</v>
      </c>
      <c r="E145" s="23">
        <f t="shared" si="74"/>
        <v>0</v>
      </c>
      <c r="F145" s="23">
        <f t="shared" si="74"/>
        <v>0</v>
      </c>
      <c r="G145" s="23">
        <f t="shared" si="74"/>
        <v>0</v>
      </c>
    </row>
    <row r="146" spans="1:7" ht="25.5" customHeight="1">
      <c r="A146" s="30" t="s">
        <v>7</v>
      </c>
      <c r="B146" s="27" t="s">
        <v>8</v>
      </c>
      <c r="C146" s="32">
        <v>53808</v>
      </c>
      <c r="D146" s="32">
        <v>83953</v>
      </c>
      <c r="E146" s="32">
        <v>0</v>
      </c>
      <c r="F146" s="32">
        <v>0</v>
      </c>
      <c r="G146" s="32">
        <v>0</v>
      </c>
    </row>
    <row r="147" spans="1:7" ht="25.5" customHeight="1">
      <c r="A147" s="30" t="s">
        <v>5</v>
      </c>
      <c r="B147" s="27" t="s">
        <v>6</v>
      </c>
      <c r="C147" s="31">
        <v>1152</v>
      </c>
      <c r="D147" s="31">
        <v>1471</v>
      </c>
      <c r="E147" s="31">
        <v>0</v>
      </c>
      <c r="F147" s="31">
        <v>0</v>
      </c>
      <c r="G147" s="31">
        <v>0</v>
      </c>
    </row>
    <row r="148" spans="1:7" ht="25.5" customHeight="1">
      <c r="A148" s="29" t="s">
        <v>13</v>
      </c>
      <c r="B148" s="27" t="s">
        <v>14</v>
      </c>
      <c r="C148" s="23">
        <f t="shared" ref="C148:G148" si="75">SUM(C149)</f>
        <v>0</v>
      </c>
      <c r="D148" s="23">
        <f t="shared" si="75"/>
        <v>0</v>
      </c>
      <c r="E148" s="23">
        <f t="shared" si="75"/>
        <v>0</v>
      </c>
      <c r="F148" s="23">
        <f t="shared" si="75"/>
        <v>0</v>
      </c>
      <c r="G148" s="23">
        <f t="shared" si="75"/>
        <v>0</v>
      </c>
    </row>
    <row r="149" spans="1:7" ht="25.5" customHeight="1">
      <c r="A149" s="30" t="s">
        <v>15</v>
      </c>
      <c r="B149" s="27" t="s">
        <v>16</v>
      </c>
      <c r="C149" s="31">
        <v>0</v>
      </c>
      <c r="D149" s="32">
        <f t="shared" ref="D149" si="76">+C149/7.5345</f>
        <v>0</v>
      </c>
      <c r="E149" s="31">
        <v>0</v>
      </c>
      <c r="F149" s="31">
        <v>0</v>
      </c>
      <c r="G149" s="31">
        <v>0</v>
      </c>
    </row>
    <row r="150" spans="1:7" ht="25.5" customHeight="1">
      <c r="A150" s="42" t="s">
        <v>45</v>
      </c>
      <c r="B150" s="25" t="s">
        <v>74</v>
      </c>
      <c r="C150" s="44">
        <f>C151</f>
        <v>0</v>
      </c>
      <c r="D150" s="44">
        <f t="shared" ref="D150:G151" si="77">D151</f>
        <v>664</v>
      </c>
      <c r="E150" s="44">
        <f t="shared" si="77"/>
        <v>0</v>
      </c>
      <c r="F150" s="44">
        <f t="shared" si="77"/>
        <v>0</v>
      </c>
      <c r="G150" s="44">
        <f t="shared" si="77"/>
        <v>0</v>
      </c>
    </row>
    <row r="151" spans="1:7" ht="25.5" customHeight="1">
      <c r="A151" s="26" t="s">
        <v>19</v>
      </c>
      <c r="B151" s="27" t="s">
        <v>20</v>
      </c>
      <c r="C151" s="34">
        <f>C152</f>
        <v>0</v>
      </c>
      <c r="D151" s="34">
        <f t="shared" si="77"/>
        <v>664</v>
      </c>
      <c r="E151" s="34">
        <f t="shared" si="77"/>
        <v>0</v>
      </c>
      <c r="F151" s="34">
        <f t="shared" si="77"/>
        <v>0</v>
      </c>
      <c r="G151" s="34">
        <f t="shared" si="77"/>
        <v>0</v>
      </c>
    </row>
    <row r="152" spans="1:7" ht="25.5" customHeight="1">
      <c r="A152" s="28">
        <v>61</v>
      </c>
      <c r="B152" s="25" t="s">
        <v>63</v>
      </c>
      <c r="C152" s="18">
        <f t="shared" ref="C152" si="78">C153+C156</f>
        <v>0</v>
      </c>
      <c r="D152" s="18">
        <f t="shared" ref="D152:G152" si="79">D153+D156</f>
        <v>664</v>
      </c>
      <c r="E152" s="18">
        <f t="shared" si="79"/>
        <v>0</v>
      </c>
      <c r="F152" s="18">
        <f t="shared" si="79"/>
        <v>0</v>
      </c>
      <c r="G152" s="18">
        <f t="shared" si="79"/>
        <v>0</v>
      </c>
    </row>
    <row r="153" spans="1:7" ht="25.5" customHeight="1">
      <c r="A153" s="29" t="s">
        <v>3</v>
      </c>
      <c r="B153" s="27" t="s">
        <v>4</v>
      </c>
      <c r="C153" s="23">
        <f t="shared" ref="C153" si="80">C154+C155</f>
        <v>0</v>
      </c>
      <c r="D153" s="23">
        <f t="shared" ref="D153:G153" si="81">D154+D155</f>
        <v>664</v>
      </c>
      <c r="E153" s="23">
        <f t="shared" si="81"/>
        <v>0</v>
      </c>
      <c r="F153" s="23">
        <f t="shared" si="81"/>
        <v>0</v>
      </c>
      <c r="G153" s="23">
        <f t="shared" si="81"/>
        <v>0</v>
      </c>
    </row>
    <row r="154" spans="1:7" ht="25.5" customHeight="1">
      <c r="A154" s="30" t="s">
        <v>7</v>
      </c>
      <c r="B154" s="27" t="s">
        <v>8</v>
      </c>
      <c r="C154" s="32">
        <v>0</v>
      </c>
      <c r="D154" s="32">
        <v>0</v>
      </c>
      <c r="E154" s="32">
        <v>0</v>
      </c>
      <c r="F154" s="32">
        <v>0</v>
      </c>
      <c r="G154" s="32">
        <v>0</v>
      </c>
    </row>
    <row r="155" spans="1:7" ht="25.5" customHeight="1">
      <c r="A155" s="30" t="s">
        <v>5</v>
      </c>
      <c r="B155" s="27" t="s">
        <v>6</v>
      </c>
      <c r="C155" s="31">
        <v>0</v>
      </c>
      <c r="D155" s="31">
        <v>664</v>
      </c>
      <c r="E155" s="31">
        <v>0</v>
      </c>
      <c r="F155" s="31">
        <v>0</v>
      </c>
      <c r="G155" s="31">
        <v>0</v>
      </c>
    </row>
    <row r="156" spans="1:7" ht="25.5" customHeight="1">
      <c r="A156" s="29" t="s">
        <v>13</v>
      </c>
      <c r="B156" s="27" t="s">
        <v>14</v>
      </c>
      <c r="C156" s="23">
        <f t="shared" ref="C156:G156" si="82">SUM(C157)</f>
        <v>0</v>
      </c>
      <c r="D156" s="23">
        <f t="shared" si="82"/>
        <v>0</v>
      </c>
      <c r="E156" s="23">
        <f t="shared" si="82"/>
        <v>0</v>
      </c>
      <c r="F156" s="23">
        <f t="shared" si="82"/>
        <v>0</v>
      </c>
      <c r="G156" s="23">
        <f t="shared" si="82"/>
        <v>0</v>
      </c>
    </row>
    <row r="157" spans="1:7" ht="25.5" customHeight="1">
      <c r="A157" s="30" t="s">
        <v>15</v>
      </c>
      <c r="B157" s="27" t="s">
        <v>16</v>
      </c>
      <c r="C157" s="31">
        <v>0</v>
      </c>
      <c r="D157" s="32">
        <f t="shared" ref="D157" si="83">+C157/7.5345</f>
        <v>0</v>
      </c>
      <c r="E157" s="31">
        <v>0</v>
      </c>
      <c r="F157" s="31">
        <v>0</v>
      </c>
      <c r="G157" s="31">
        <v>0</v>
      </c>
    </row>
    <row r="158" spans="1:7" ht="25.5" customHeight="1">
      <c r="A158" s="42" t="s">
        <v>68</v>
      </c>
      <c r="B158" s="37" t="s">
        <v>52</v>
      </c>
      <c r="C158" s="44">
        <f>C159</f>
        <v>178582</v>
      </c>
      <c r="D158" s="44">
        <f t="shared" ref="D158:G159" si="84">D159</f>
        <v>9375</v>
      </c>
      <c r="E158" s="44">
        <f t="shared" si="84"/>
        <v>0</v>
      </c>
      <c r="F158" s="44">
        <f t="shared" si="84"/>
        <v>0</v>
      </c>
      <c r="G158" s="44">
        <f t="shared" si="84"/>
        <v>0</v>
      </c>
    </row>
    <row r="159" spans="1:7" ht="25.5" customHeight="1">
      <c r="A159" s="26" t="s">
        <v>19</v>
      </c>
      <c r="B159" s="27" t="s">
        <v>20</v>
      </c>
      <c r="C159" s="34">
        <f>C160</f>
        <v>178582</v>
      </c>
      <c r="D159" s="34">
        <f t="shared" si="84"/>
        <v>9375</v>
      </c>
      <c r="E159" s="34">
        <f t="shared" si="84"/>
        <v>0</v>
      </c>
      <c r="F159" s="34">
        <f t="shared" si="84"/>
        <v>0</v>
      </c>
      <c r="G159" s="34">
        <f t="shared" si="84"/>
        <v>0</v>
      </c>
    </row>
    <row r="160" spans="1:7" ht="25.5" customHeight="1">
      <c r="A160" s="36">
        <v>563</v>
      </c>
      <c r="B160" s="37" t="s">
        <v>69</v>
      </c>
      <c r="C160" s="38">
        <f>C161+C165</f>
        <v>178582</v>
      </c>
      <c r="D160" s="38">
        <f t="shared" ref="D160:G160" si="85">D161+D165</f>
        <v>9375</v>
      </c>
      <c r="E160" s="38">
        <f t="shared" si="85"/>
        <v>0</v>
      </c>
      <c r="F160" s="38">
        <f t="shared" si="85"/>
        <v>0</v>
      </c>
      <c r="G160" s="38">
        <f t="shared" si="85"/>
        <v>0</v>
      </c>
    </row>
    <row r="161" spans="1:11" ht="25.5" customHeight="1">
      <c r="A161" s="29" t="s">
        <v>3</v>
      </c>
      <c r="B161" s="27" t="s">
        <v>4</v>
      </c>
      <c r="C161" s="23">
        <f t="shared" ref="C161" si="86">C162+C163+C164</f>
        <v>156207</v>
      </c>
      <c r="D161" s="23">
        <f t="shared" ref="D161:G161" si="87">D162+D163+D164</f>
        <v>0</v>
      </c>
      <c r="E161" s="23">
        <f t="shared" si="87"/>
        <v>0</v>
      </c>
      <c r="F161" s="23">
        <f t="shared" si="87"/>
        <v>0</v>
      </c>
      <c r="G161" s="23">
        <f t="shared" si="87"/>
        <v>0</v>
      </c>
    </row>
    <row r="162" spans="1:11" ht="25.5" customHeight="1">
      <c r="A162" s="30" t="s">
        <v>7</v>
      </c>
      <c r="B162" s="27" t="s">
        <v>8</v>
      </c>
      <c r="C162" s="31">
        <v>18411</v>
      </c>
      <c r="D162" s="31">
        <v>0</v>
      </c>
      <c r="E162" s="31">
        <v>0</v>
      </c>
      <c r="F162" s="31">
        <v>0</v>
      </c>
      <c r="G162" s="31">
        <v>0</v>
      </c>
    </row>
    <row r="163" spans="1:11" s="3" customFormat="1" ht="25.5" customHeight="1">
      <c r="A163" s="30" t="s">
        <v>5</v>
      </c>
      <c r="B163" s="27" t="s">
        <v>6</v>
      </c>
      <c r="C163" s="31">
        <v>74936</v>
      </c>
      <c r="D163" s="31">
        <v>0</v>
      </c>
      <c r="E163" s="31">
        <v>0</v>
      </c>
      <c r="F163" s="31">
        <v>0</v>
      </c>
      <c r="G163" s="31">
        <v>0</v>
      </c>
      <c r="I163" s="4"/>
      <c r="J163" s="5"/>
      <c r="K163" s="5"/>
    </row>
    <row r="164" spans="1:11" ht="25.5" customHeight="1">
      <c r="A164" s="30">
        <v>36</v>
      </c>
      <c r="B164" s="27" t="s">
        <v>59</v>
      </c>
      <c r="C164" s="31">
        <v>62860</v>
      </c>
      <c r="D164" s="31">
        <v>0</v>
      </c>
      <c r="E164" s="31">
        <v>0</v>
      </c>
      <c r="F164" s="31">
        <v>0</v>
      </c>
      <c r="G164" s="31">
        <v>0</v>
      </c>
    </row>
    <row r="165" spans="1:11" ht="25.5" customHeight="1">
      <c r="A165" s="29" t="s">
        <v>13</v>
      </c>
      <c r="B165" s="27" t="s">
        <v>14</v>
      </c>
      <c r="C165" s="23">
        <f t="shared" ref="C165:G165" si="88">SUM(C166)</f>
        <v>22375</v>
      </c>
      <c r="D165" s="23">
        <f t="shared" si="88"/>
        <v>9375</v>
      </c>
      <c r="E165" s="23">
        <f t="shared" si="88"/>
        <v>0</v>
      </c>
      <c r="F165" s="23">
        <f t="shared" si="88"/>
        <v>0</v>
      </c>
      <c r="G165" s="23">
        <f t="shared" si="88"/>
        <v>0</v>
      </c>
    </row>
    <row r="166" spans="1:11" ht="25.5" customHeight="1">
      <c r="A166" s="30">
        <v>42</v>
      </c>
      <c r="B166" s="27" t="s">
        <v>16</v>
      </c>
      <c r="C166" s="31">
        <v>22375</v>
      </c>
      <c r="D166" s="31">
        <v>9375</v>
      </c>
      <c r="E166" s="31">
        <v>0</v>
      </c>
      <c r="F166" s="31">
        <v>0</v>
      </c>
      <c r="G166" s="31">
        <v>0</v>
      </c>
    </row>
    <row r="167" spans="1:11" ht="25.5" customHeight="1">
      <c r="A167" s="24" t="s">
        <v>32</v>
      </c>
      <c r="B167" s="25" t="s">
        <v>33</v>
      </c>
      <c r="C167" s="18">
        <f t="shared" ref="C167:G168" si="89">C168</f>
        <v>5380</v>
      </c>
      <c r="D167" s="18">
        <f t="shared" si="89"/>
        <v>0</v>
      </c>
      <c r="E167" s="18">
        <f t="shared" si="89"/>
        <v>0</v>
      </c>
      <c r="F167" s="18">
        <f t="shared" si="89"/>
        <v>0</v>
      </c>
      <c r="G167" s="18">
        <f t="shared" si="89"/>
        <v>0</v>
      </c>
    </row>
    <row r="168" spans="1:11" ht="25.5" customHeight="1">
      <c r="A168" s="26" t="s">
        <v>19</v>
      </c>
      <c r="B168" s="27" t="s">
        <v>20</v>
      </c>
      <c r="C168" s="23">
        <f>C169</f>
        <v>5380</v>
      </c>
      <c r="D168" s="23">
        <f t="shared" si="89"/>
        <v>0</v>
      </c>
      <c r="E168" s="23">
        <f t="shared" si="89"/>
        <v>0</v>
      </c>
      <c r="F168" s="23">
        <f t="shared" si="89"/>
        <v>0</v>
      </c>
      <c r="G168" s="23">
        <f t="shared" si="89"/>
        <v>0</v>
      </c>
    </row>
    <row r="169" spans="1:11" ht="25.5" customHeight="1">
      <c r="A169" s="28">
        <v>61</v>
      </c>
      <c r="B169" s="25" t="s">
        <v>45</v>
      </c>
      <c r="C169" s="18">
        <f t="shared" ref="C169:G169" si="90">C170+C173</f>
        <v>5380</v>
      </c>
      <c r="D169" s="18">
        <f t="shared" si="90"/>
        <v>0</v>
      </c>
      <c r="E169" s="18">
        <f t="shared" si="90"/>
        <v>0</v>
      </c>
      <c r="F169" s="18">
        <f t="shared" si="90"/>
        <v>0</v>
      </c>
      <c r="G169" s="18">
        <f t="shared" si="90"/>
        <v>0</v>
      </c>
    </row>
    <row r="170" spans="1:11" ht="25.5" customHeight="1">
      <c r="A170" s="29" t="s">
        <v>3</v>
      </c>
      <c r="B170" s="27" t="s">
        <v>4</v>
      </c>
      <c r="C170" s="23">
        <f t="shared" ref="C170:G170" si="91">C171+C172</f>
        <v>5380</v>
      </c>
      <c r="D170" s="23">
        <f t="shared" si="91"/>
        <v>0</v>
      </c>
      <c r="E170" s="23">
        <f t="shared" si="91"/>
        <v>0</v>
      </c>
      <c r="F170" s="23">
        <f t="shared" si="91"/>
        <v>0</v>
      </c>
      <c r="G170" s="23">
        <f t="shared" si="91"/>
        <v>0</v>
      </c>
    </row>
    <row r="171" spans="1:11" ht="25.5" customHeight="1">
      <c r="A171" s="30" t="s">
        <v>7</v>
      </c>
      <c r="B171" s="27" t="s">
        <v>8</v>
      </c>
      <c r="C171" s="32">
        <v>0</v>
      </c>
      <c r="D171" s="32">
        <v>0</v>
      </c>
      <c r="E171" s="32">
        <v>0</v>
      </c>
      <c r="F171" s="32">
        <v>0</v>
      </c>
      <c r="G171" s="32">
        <v>0</v>
      </c>
    </row>
    <row r="172" spans="1:11" ht="25.5" customHeight="1">
      <c r="A172" s="30" t="s">
        <v>5</v>
      </c>
      <c r="B172" s="27" t="s">
        <v>6</v>
      </c>
      <c r="C172" s="31">
        <v>5380</v>
      </c>
      <c r="D172" s="31">
        <v>0</v>
      </c>
      <c r="E172" s="31">
        <v>0</v>
      </c>
      <c r="F172" s="31">
        <v>0</v>
      </c>
      <c r="G172" s="31">
        <v>0</v>
      </c>
    </row>
    <row r="173" spans="1:11" ht="25.5" customHeight="1">
      <c r="A173" s="29" t="s">
        <v>13</v>
      </c>
      <c r="B173" s="27" t="s">
        <v>14</v>
      </c>
      <c r="C173" s="23">
        <f t="shared" ref="C173:G173" si="92">SUM(C174)</f>
        <v>0</v>
      </c>
      <c r="D173" s="23">
        <f t="shared" si="92"/>
        <v>0</v>
      </c>
      <c r="E173" s="23">
        <f t="shared" si="92"/>
        <v>0</v>
      </c>
      <c r="F173" s="23">
        <f t="shared" si="92"/>
        <v>0</v>
      </c>
      <c r="G173" s="23">
        <f t="shared" si="92"/>
        <v>0</v>
      </c>
    </row>
    <row r="174" spans="1:11" ht="25.5" customHeight="1">
      <c r="A174" s="30" t="s">
        <v>15</v>
      </c>
      <c r="B174" s="27" t="s">
        <v>16</v>
      </c>
      <c r="C174" s="31">
        <v>0</v>
      </c>
      <c r="D174" s="32">
        <f t="shared" ref="D174" si="93">+C174/7.5345</f>
        <v>0</v>
      </c>
      <c r="E174" s="31">
        <v>0</v>
      </c>
      <c r="F174" s="31">
        <v>0</v>
      </c>
      <c r="G174" s="31">
        <v>0</v>
      </c>
    </row>
    <row r="175" spans="1:11" ht="25.5" customHeight="1"/>
    <row r="176" spans="1:11" ht="25.5" customHeight="1"/>
    <row r="177" ht="25.5" customHeight="1"/>
    <row r="178" ht="25.5" customHeight="1"/>
    <row r="179" ht="25.5" customHeight="1"/>
    <row r="180" ht="25.5" customHeight="1"/>
    <row r="181" ht="25.5" customHeight="1"/>
    <row r="182" ht="25.5" customHeight="1"/>
    <row r="183" ht="25.5" customHeight="1"/>
    <row r="184" ht="25.5" customHeight="1"/>
    <row r="185" ht="25.5" customHeight="1"/>
    <row r="186" ht="25.5" customHeight="1"/>
    <row r="187" ht="25.5" customHeight="1"/>
    <row r="188" ht="25.5" customHeight="1"/>
    <row r="189" ht="25.5" customHeight="1"/>
    <row r="190" ht="25.5" customHeight="1"/>
    <row r="191" ht="25.5" customHeight="1"/>
    <row r="192" ht="25.5" customHeight="1"/>
    <row r="193" ht="25.5" customHeight="1"/>
    <row r="194" ht="25.5" customHeight="1"/>
  </sheetData>
  <mergeCells count="1">
    <mergeCell ref="A3:G3"/>
  </mergeCells>
  <dataValidations count="1">
    <dataValidation type="whole" allowBlank="1" showInputMessage="1" showErrorMessage="1" errorTitle="GREŠKA" error="U ovo polje je dozvoljen unos samo brojčanih vrijednosti (bez decimala!)" sqref="E20:G20 E51:G51 E37:G40 E29:G32 E58:G58" xr:uid="{00000000-0002-0000-0000-000000000000}">
      <formula1>0</formula1>
      <formula2>10000000000</formula2>
    </dataValidation>
  </dataValidations>
  <pageMargins left="0.70866141732283472" right="0.70866141732283472" top="0.74803149606299213" bottom="0.74803149606299213" header="0.31496062992125984" footer="0.31496062992125984"/>
  <pageSetup paperSize="9" scale="3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GRAFOS</vt:lpstr>
      <vt:lpstr>GRAFOS!Print_Area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mzagorac</dc:creator>
  <cp:lastModifiedBy>Ana Krajina</cp:lastModifiedBy>
  <cp:lastPrinted>2023-12-15T11:24:30Z</cp:lastPrinted>
  <dcterms:created xsi:type="dcterms:W3CDTF">2022-09-23T10:37:40Z</dcterms:created>
  <dcterms:modified xsi:type="dcterms:W3CDTF">2024-07-11T07:25:35Z</dcterms:modified>
</cp:coreProperties>
</file>