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GFOS\Desktop\OBJAVA FP 2025-2027 19.12.2024\"/>
    </mc:Choice>
  </mc:AlternateContent>
  <xr:revisionPtr revIDLastSave="0" documentId="8_{C8553EF2-CB4E-4955-9546-B1028D49195A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GRAFOS" sheetId="2" r:id="rId1"/>
  </sheets>
  <definedNames>
    <definedName name="_xlnm._FilterDatabase" localSheetId="0" hidden="1">GRAFOS!$A$6:$G$145</definedName>
    <definedName name="_xlnm.Print_Area" localSheetId="0">GRAFOS!$A$1:$G$111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" l="1"/>
  <c r="D82" i="2" s="1"/>
  <c r="E104" i="2"/>
  <c r="E72" i="2"/>
  <c r="D59" i="2"/>
  <c r="D19" i="2"/>
  <c r="D30" i="2"/>
  <c r="D29" i="2" s="1"/>
  <c r="D28" i="2" s="1"/>
  <c r="D27" i="2" s="1"/>
  <c r="E30" i="2"/>
  <c r="E29" i="2" s="1"/>
  <c r="E28" i="2" s="1"/>
  <c r="E27" i="2" s="1"/>
  <c r="F30" i="2"/>
  <c r="F29" i="2" s="1"/>
  <c r="F28" i="2" s="1"/>
  <c r="F27" i="2" s="1"/>
  <c r="G30" i="2"/>
  <c r="G29" i="2" s="1"/>
  <c r="G28" i="2" s="1"/>
  <c r="G27" i="2" s="1"/>
  <c r="C30" i="2"/>
  <c r="C29" i="2" s="1"/>
  <c r="C28" i="2" s="1"/>
  <c r="C27" i="2" s="1"/>
  <c r="C13" i="2" l="1"/>
  <c r="C12" i="2" s="1"/>
  <c r="C11" i="2" s="1"/>
  <c r="C10" i="2" s="1"/>
  <c r="D13" i="2"/>
  <c r="D12" i="2" s="1"/>
  <c r="D11" i="2" s="1"/>
  <c r="D10" i="2" s="1"/>
  <c r="E13" i="2"/>
  <c r="E12" i="2" s="1"/>
  <c r="E11" i="2" s="1"/>
  <c r="E10" i="2" s="1"/>
  <c r="F13" i="2"/>
  <c r="F12" i="2" s="1"/>
  <c r="F11" i="2" s="1"/>
  <c r="F10" i="2" s="1"/>
  <c r="G13" i="2"/>
  <c r="G12" i="2" s="1"/>
  <c r="G11" i="2" s="1"/>
  <c r="G10" i="2" s="1"/>
  <c r="C19" i="2"/>
  <c r="E19" i="2"/>
  <c r="F19" i="2"/>
  <c r="G19" i="2"/>
  <c r="C23" i="2"/>
  <c r="D23" i="2"/>
  <c r="D18" i="2" s="1"/>
  <c r="D17" i="2" s="1"/>
  <c r="D16" i="2" s="1"/>
  <c r="E23" i="2"/>
  <c r="F23" i="2"/>
  <c r="G23" i="2"/>
  <c r="C35" i="2"/>
  <c r="D35" i="2"/>
  <c r="E35" i="2"/>
  <c r="F35" i="2"/>
  <c r="G35" i="2"/>
  <c r="C40" i="2"/>
  <c r="D40" i="2"/>
  <c r="E40" i="2"/>
  <c r="F40" i="2"/>
  <c r="G40" i="2"/>
  <c r="C45" i="2"/>
  <c r="D45" i="2"/>
  <c r="E45" i="2"/>
  <c r="F45" i="2"/>
  <c r="G45" i="2"/>
  <c r="C51" i="2"/>
  <c r="D51" i="2"/>
  <c r="E51" i="2"/>
  <c r="F51" i="2"/>
  <c r="G51" i="2"/>
  <c r="C55" i="2"/>
  <c r="D55" i="2"/>
  <c r="D54" i="2" s="1"/>
  <c r="E55" i="2"/>
  <c r="F55" i="2"/>
  <c r="G55" i="2"/>
  <c r="C59" i="2"/>
  <c r="E59" i="2"/>
  <c r="F59" i="2"/>
  <c r="G59" i="2"/>
  <c r="C63" i="2"/>
  <c r="D63" i="2"/>
  <c r="E63" i="2"/>
  <c r="F63" i="2"/>
  <c r="G63" i="2"/>
  <c r="C67" i="2"/>
  <c r="D67" i="2"/>
  <c r="E67" i="2"/>
  <c r="F67" i="2"/>
  <c r="G67" i="2"/>
  <c r="C72" i="2"/>
  <c r="D72" i="2"/>
  <c r="F72" i="2"/>
  <c r="G72" i="2"/>
  <c r="C77" i="2"/>
  <c r="D77" i="2"/>
  <c r="E77" i="2"/>
  <c r="E71" i="2" s="1"/>
  <c r="F77" i="2"/>
  <c r="G77" i="2"/>
  <c r="C82" i="2"/>
  <c r="E82" i="2"/>
  <c r="F82" i="2"/>
  <c r="G82" i="2"/>
  <c r="C88" i="2"/>
  <c r="D88" i="2"/>
  <c r="E88" i="2"/>
  <c r="F88" i="2"/>
  <c r="G88" i="2"/>
  <c r="C93" i="2"/>
  <c r="D93" i="2"/>
  <c r="E93" i="2"/>
  <c r="F93" i="2"/>
  <c r="G93" i="2"/>
  <c r="C98" i="2"/>
  <c r="D98" i="2"/>
  <c r="E98" i="2"/>
  <c r="F98" i="2"/>
  <c r="G98" i="2"/>
  <c r="C103" i="2"/>
  <c r="D103" i="2"/>
  <c r="E103" i="2"/>
  <c r="F103" i="2"/>
  <c r="G103" i="2"/>
  <c r="C108" i="2"/>
  <c r="D108" i="2"/>
  <c r="E108" i="2"/>
  <c r="F108" i="2"/>
  <c r="F102" i="2" s="1"/>
  <c r="G108" i="2"/>
  <c r="C115" i="2"/>
  <c r="D115" i="2"/>
  <c r="E115" i="2"/>
  <c r="F115" i="2"/>
  <c r="G115" i="2"/>
  <c r="C120" i="2"/>
  <c r="D120" i="2"/>
  <c r="E120" i="2"/>
  <c r="F120" i="2"/>
  <c r="G120" i="2"/>
  <c r="C125" i="2"/>
  <c r="D125" i="2"/>
  <c r="E125" i="2"/>
  <c r="F125" i="2"/>
  <c r="G125" i="2"/>
  <c r="C130" i="2"/>
  <c r="D130" i="2"/>
  <c r="E130" i="2"/>
  <c r="F130" i="2"/>
  <c r="G130" i="2"/>
  <c r="C137" i="2"/>
  <c r="D137" i="2"/>
  <c r="E137" i="2"/>
  <c r="F137" i="2"/>
  <c r="G137" i="2"/>
  <c r="C142" i="2"/>
  <c r="D142" i="2"/>
  <c r="E142" i="2"/>
  <c r="F142" i="2"/>
  <c r="G142" i="2"/>
  <c r="C62" i="2" l="1"/>
  <c r="C102" i="2"/>
  <c r="G34" i="2"/>
  <c r="E18" i="2"/>
  <c r="E17" i="2" s="1"/>
  <c r="E16" i="2" s="1"/>
  <c r="G92" i="2"/>
  <c r="E81" i="2"/>
  <c r="E70" i="2" s="1"/>
  <c r="E69" i="2" s="1"/>
  <c r="C71" i="2"/>
  <c r="F92" i="2"/>
  <c r="D81" i="2"/>
  <c r="E102" i="2"/>
  <c r="D62" i="2"/>
  <c r="D124" i="2"/>
  <c r="F136" i="2"/>
  <c r="F135" i="2" s="1"/>
  <c r="F134" i="2" s="1"/>
  <c r="G18" i="2"/>
  <c r="G17" i="2" s="1"/>
  <c r="G16" i="2" s="1"/>
  <c r="E92" i="2"/>
  <c r="C81" i="2"/>
  <c r="G44" i="2"/>
  <c r="E34" i="2"/>
  <c r="D114" i="2"/>
  <c r="E124" i="2"/>
  <c r="C114" i="2"/>
  <c r="C124" i="2"/>
  <c r="C136" i="2"/>
  <c r="C135" i="2" s="1"/>
  <c r="C134" i="2" s="1"/>
  <c r="F44" i="2"/>
  <c r="D34" i="2"/>
  <c r="D136" i="2"/>
  <c r="D135" i="2" s="1"/>
  <c r="D134" i="2" s="1"/>
  <c r="G54" i="2"/>
  <c r="E44" i="2"/>
  <c r="C34" i="2"/>
  <c r="E136" i="2"/>
  <c r="E135" i="2" s="1"/>
  <c r="E134" i="2" s="1"/>
  <c r="G62" i="2"/>
  <c r="F54" i="2"/>
  <c r="F62" i="2"/>
  <c r="E54" i="2"/>
  <c r="G81" i="2"/>
  <c r="F71" i="2"/>
  <c r="F81" i="2"/>
  <c r="F34" i="2"/>
  <c r="F18" i="2"/>
  <c r="F17" i="2" s="1"/>
  <c r="F16" i="2" s="1"/>
  <c r="D92" i="2"/>
  <c r="D44" i="2"/>
  <c r="C92" i="2"/>
  <c r="C54" i="2"/>
  <c r="C44" i="2"/>
  <c r="G114" i="2"/>
  <c r="D71" i="2"/>
  <c r="E62" i="2"/>
  <c r="G124" i="2"/>
  <c r="F114" i="2"/>
  <c r="G102" i="2"/>
  <c r="G136" i="2"/>
  <c r="G135" i="2" s="1"/>
  <c r="G134" i="2" s="1"/>
  <c r="F124" i="2"/>
  <c r="E114" i="2"/>
  <c r="D102" i="2"/>
  <c r="G71" i="2"/>
  <c r="G70" i="2" s="1"/>
  <c r="C18" i="2"/>
  <c r="C70" i="2" l="1"/>
  <c r="C69" i="2" s="1"/>
  <c r="F70" i="2"/>
  <c r="F69" i="2" s="1"/>
  <c r="G69" i="2"/>
  <c r="C113" i="2"/>
  <c r="C112" i="2" s="1"/>
  <c r="C17" i="2"/>
  <c r="C16" i="2" s="1"/>
  <c r="E113" i="2"/>
  <c r="E112" i="2" s="1"/>
  <c r="D113" i="2"/>
  <c r="D112" i="2" s="1"/>
  <c r="D33" i="2"/>
  <c r="D32" i="2" s="1"/>
  <c r="D9" i="2" s="1"/>
  <c r="C33" i="2"/>
  <c r="C32" i="2" s="1"/>
  <c r="E33" i="2"/>
  <c r="E32" i="2" s="1"/>
  <c r="E9" i="2" s="1"/>
  <c r="G33" i="2"/>
  <c r="G32" i="2" s="1"/>
  <c r="G9" i="2" s="1"/>
  <c r="F113" i="2"/>
  <c r="F112" i="2" s="1"/>
  <c r="D70" i="2"/>
  <c r="D69" i="2" s="1"/>
  <c r="F33" i="2"/>
  <c r="F32" i="2" s="1"/>
  <c r="F9" i="2" s="1"/>
  <c r="G113" i="2"/>
  <c r="G112" i="2" s="1"/>
  <c r="G8" i="2" l="1"/>
  <c r="C9" i="2"/>
  <c r="C8" i="2" s="1"/>
  <c r="G7" i="2"/>
  <c r="E7" i="2"/>
  <c r="E8" i="2"/>
  <c r="D8" i="2"/>
  <c r="C7" i="2" l="1"/>
  <c r="F7" i="2"/>
  <c r="F8" i="2"/>
  <c r="D7" i="2"/>
</calcChain>
</file>

<file path=xl/sharedStrings.xml><?xml version="1.0" encoding="utf-8"?>
<sst xmlns="http://schemas.openxmlformats.org/spreadsheetml/2006/main" count="273" uniqueCount="62">
  <si>
    <t/>
  </si>
  <si>
    <t>3</t>
  </si>
  <si>
    <t>Rashodi poslovanja</t>
  </si>
  <si>
    <t>32</t>
  </si>
  <si>
    <t>Materijalni rashodi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</si>
  <si>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</si>
  <si>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</si>
  <si>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</si>
  <si>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</si>
  <si>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</si>
  <si>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</si>
  <si>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</si>
  <si>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</si>
  <si>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</si>
  <si>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</si>
  <si>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</si>
  <si>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</si>
  <si>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0942</t>
  </si>
  <si>
    <t>Drugi stupanj visoke naobrazbe</t>
  </si>
  <si>
    <t>41</t>
  </si>
  <si>
    <t>Rashodi za nabavu neproizvedene dugotrajne imovine</t>
  </si>
  <si>
    <t>3705</t>
  </si>
  <si>
    <t>VISOKO OBRAZOVANJE</t>
  </si>
  <si>
    <t>08006</t>
  </si>
  <si>
    <t>Sveučilišta i veleučilišta u Republici Hrvatskoj</t>
  </si>
  <si>
    <t>A621003</t>
  </si>
  <si>
    <t>REDOVNA DJELATNOST SVEUČILIŠTA U OSIJEKU</t>
  </si>
  <si>
    <t>A622122</t>
  </si>
  <si>
    <t>PROGRAMSKO FINANCIRANJE JAVNIH VISOKIH UČILIŠTA</t>
  </si>
  <si>
    <t>43</t>
  </si>
  <si>
    <t>A679090</t>
  </si>
  <si>
    <t>REDOVNA DJELATNOST SVEUČILIŠTA U OSIJEKU (IZ EVIDENCIJSKIH PRIHODA)</t>
  </si>
  <si>
    <t>II. POSEBNI DIO</t>
  </si>
  <si>
    <t>11</t>
  </si>
  <si>
    <t>Opći prihodi i primici</t>
  </si>
  <si>
    <t>Ostali prihodi za posebne namjene</t>
  </si>
  <si>
    <t>Vlastiti prihodi</t>
  </si>
  <si>
    <t>Projekcija 
za 2026.</t>
  </si>
  <si>
    <t>Donacije</t>
  </si>
  <si>
    <t>Izvršenje
2023.</t>
  </si>
  <si>
    <t>Plan za 2025.</t>
  </si>
  <si>
    <t>Projekcija 
za 2027.</t>
  </si>
  <si>
    <t>Ostali rashodi</t>
  </si>
  <si>
    <t>A679071</t>
  </si>
  <si>
    <t>EU PROJEKTI SVEUČILIŠTA U OSIJEKU (IZ EVIDENCIJSKIH PRIHODA)</t>
  </si>
  <si>
    <t>Tekući plan za 2024.</t>
  </si>
  <si>
    <t>Ostale pomoći</t>
  </si>
  <si>
    <t>Pomoći EU</t>
  </si>
  <si>
    <t>Pomoći dane u inozemstvo i unutar općeg proračuna</t>
  </si>
  <si>
    <t>K679106</t>
  </si>
  <si>
    <t>OP UČINKOVITI LJUDSKI POTENCIJALI 2014.-2020., PRIORITET 3</t>
  </si>
  <si>
    <t>12</t>
  </si>
  <si>
    <t>Sredstva učešća za pomoći</t>
  </si>
  <si>
    <t>561</t>
  </si>
  <si>
    <t>Europski socijalni fond (ESF)</t>
  </si>
  <si>
    <t>OP KONKURENTNOST I KOHEZIJA 2014.-2020., PRIORITET 1, 9 i 10</t>
  </si>
  <si>
    <t>Europski fond za regionalni razvoj (EFRR)</t>
  </si>
  <si>
    <t>A621183</t>
  </si>
  <si>
    <t>STIPENDIJE I ŠKOLARINE ZA DOKTORSKI STUDIJ</t>
  </si>
  <si>
    <t xml:space="preserve">Ostale pomoći </t>
  </si>
  <si>
    <t>K679084.005</t>
  </si>
  <si>
    <t>2250 SVEUČILIŠTE J. J. STROSSMAYERA U OSIJEKU - GRAĐEVINSKI I ARHITEKTONSKI FAKULTET OSIJEK FAKULTET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</si>
</sst>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4" fillId="2" borderId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/>
    </xf>
    <xf numFmtId="4" fontId="2" fillId="3" borderId="3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3" fillId="42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3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4" fillId="3" borderId="2" applyNumberFormat="0" applyProtection="0">
      <alignment horizontal="left" vertical="top" indent="1"/>
    </xf>
    <xf numFmtId="4" fontId="7" fillId="44" borderId="3" applyNumberFormat="0" applyProtection="0">
      <alignment horizontal="left" vertical="center" indent="1"/>
    </xf>
    <xf numFmtId="0" fontId="2" fillId="45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20" fillId="47" borderId="2" applyNumberFormat="0" applyProtection="0">
      <alignment horizontal="left" vertical="center" indent="1"/>
    </xf>
  </cellStyleXfs>
  <cellXfs count="40">
    <xf numFmtId="0" fontId="0" fillId="0" borderId="0" xfId="0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30" borderId="1" xfId="28" quotePrefix="1" applyNumberFormat="1" applyFont="1">
      <alignment horizontal="left" vertical="center" indent="1"/>
    </xf>
    <xf numFmtId="0" fontId="19" fillId="38" borderId="1" xfId="46" quotePrefix="1" applyFont="1" applyAlignment="1">
      <alignment horizontal="left" vertical="center" indent="3"/>
    </xf>
    <xf numFmtId="0" fontId="19" fillId="38" borderId="1" xfId="46" quotePrefix="1" applyFont="1">
      <alignment horizontal="left" vertical="center" indent="1"/>
    </xf>
    <xf numFmtId="0" fontId="19" fillId="46" borderId="1" xfId="46" quotePrefix="1" applyFont="1" applyFill="1" applyAlignment="1">
      <alignment horizontal="left" vertical="center" indent="3"/>
    </xf>
    <xf numFmtId="0" fontId="19" fillId="46" borderId="1" xfId="46" quotePrefix="1" applyFont="1" applyFill="1">
      <alignment horizontal="left" vertical="center" indent="1"/>
    </xf>
    <xf numFmtId="0" fontId="18" fillId="39" borderId="1" xfId="48" quotePrefix="1" applyFont="1" applyAlignment="1">
      <alignment horizontal="left" vertical="center" indent="4"/>
    </xf>
    <xf numFmtId="0" fontId="18" fillId="39" borderId="1" xfId="48" quotePrefix="1" applyFont="1">
      <alignment horizontal="left" vertical="center" indent="1"/>
    </xf>
    <xf numFmtId="0" fontId="19" fillId="5" borderId="1" xfId="50" quotePrefix="1" applyFont="1" applyAlignment="1">
      <alignment horizontal="left" vertical="center" indent="5"/>
    </xf>
    <xf numFmtId="0" fontId="19" fillId="5" borderId="1" xfId="50" quotePrefix="1" applyFont="1">
      <alignment horizontal="left" vertical="center" indent="1"/>
    </xf>
    <xf numFmtId="0" fontId="18" fillId="5" borderId="1" xfId="50" quotePrefix="1" applyFont="1" applyAlignment="1">
      <alignment horizontal="left" vertical="center" indent="6"/>
    </xf>
    <xf numFmtId="0" fontId="18" fillId="5" borderId="1" xfId="50" quotePrefix="1" applyFont="1">
      <alignment horizontal="left" vertical="center" indent="1"/>
    </xf>
    <xf numFmtId="0" fontId="18" fillId="5" borderId="1" xfId="50" quotePrefix="1" applyFont="1" applyAlignment="1">
      <alignment horizontal="left" vertical="center" indent="7"/>
    </xf>
    <xf numFmtId="0" fontId="18" fillId="5" borderId="1" xfId="50" quotePrefix="1" applyFont="1" applyAlignment="1">
      <alignment horizontal="left" vertical="center" indent="8"/>
    </xf>
    <xf numFmtId="0" fontId="18" fillId="5" borderId="1" xfId="50" quotePrefix="1" applyFont="1" applyAlignment="1">
      <alignment horizontal="left" vertical="center" indent="9"/>
    </xf>
    <xf numFmtId="3" fontId="16" fillId="0" borderId="0" xfId="0" applyNumberFormat="1" applyFont="1"/>
    <xf numFmtId="0" fontId="21" fillId="47" borderId="2" xfId="66" quotePrefix="1" applyFont="1" applyAlignment="1">
      <alignment horizontal="left" vertical="center" indent="5"/>
    </xf>
    <xf numFmtId="0" fontId="22" fillId="5" borderId="1" xfId="50" quotePrefix="1" applyFont="1" applyAlignment="1">
      <alignment horizontal="left" vertical="center" indent="7"/>
    </xf>
    <xf numFmtId="0" fontId="22" fillId="5" borderId="1" xfId="50" quotePrefix="1" applyFont="1">
      <alignment horizontal="left" vertical="center" indent="1"/>
    </xf>
    <xf numFmtId="0" fontId="23" fillId="47" borderId="2" xfId="66" quotePrefix="1" applyFont="1" applyAlignment="1">
      <alignment horizontal="left" vertical="center" indent="5"/>
    </xf>
    <xf numFmtId="0" fontId="23" fillId="47" borderId="2" xfId="66" quotePrefix="1" applyFont="1">
      <alignment horizontal="left" vertical="center" indent="1"/>
    </xf>
    <xf numFmtId="0" fontId="24" fillId="48" borderId="0" xfId="0" applyFont="1" applyFill="1"/>
    <xf numFmtId="3" fontId="24" fillId="0" borderId="0" xfId="0" applyNumberFormat="1" applyFont="1"/>
    <xf numFmtId="0" fontId="24" fillId="0" borderId="0" xfId="0" applyFont="1"/>
    <xf numFmtId="3" fontId="22" fillId="28" borderId="1" xfId="24" applyNumberFormat="1" applyFont="1">
      <alignment vertical="center"/>
    </xf>
    <xf numFmtId="3" fontId="25" fillId="28" borderId="1" xfId="24" applyNumberFormat="1" applyFont="1">
      <alignment vertical="center"/>
    </xf>
    <xf numFmtId="3" fontId="25" fillId="0" borderId="1" xfId="58" applyNumberFormat="1" applyFont="1">
      <alignment horizontal="right" vertical="center"/>
    </xf>
    <xf numFmtId="3" fontId="25" fillId="48" borderId="1" xfId="24" applyNumberFormat="1" applyFont="1" applyFill="1">
      <alignment vertical="center"/>
    </xf>
    <xf numFmtId="3" fontId="26" fillId="0" borderId="0" xfId="24" applyNumberFormat="1" applyFont="1" applyFill="1" applyBorder="1">
      <alignment vertical="center"/>
    </xf>
    <xf numFmtId="3" fontId="25" fillId="0" borderId="0" xfId="24" applyNumberFormat="1" applyFont="1" applyFill="1" applyBorder="1">
      <alignment vertical="center"/>
    </xf>
    <xf numFmtId="3" fontId="25" fillId="49" borderId="1" xfId="24" applyNumberFormat="1" applyFont="1" applyFill="1">
      <alignment vertical="center"/>
    </xf>
    <xf numFmtId="0" fontId="19" fillId="30" borderId="1" xfId="60" quotePrefix="1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67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" xfId="0" builtinId="0"/>
    <cellStyle name="Normal 2" xfId="23" xr:uid="{00000000-0005-0000-0000-000015000000}"/>
    <cellStyle name="Normal 3" xfId="1" xr:uid="{00000000-0005-0000-0000-000016000000}"/>
    <cellStyle name="SAPBEXaggData" xfId="24" xr:uid="{00000000-0005-0000-0000-000018000000}"/>
    <cellStyle name="SAPBEXaggDataEmph" xfId="25" xr:uid="{00000000-0005-0000-0000-000019000000}"/>
    <cellStyle name="SAPBEXaggItem" xfId="26" xr:uid="{00000000-0005-0000-0000-00001A000000}"/>
    <cellStyle name="SAPBEXaggItemX" xfId="27" xr:uid="{00000000-0005-0000-0000-00001B000000}"/>
    <cellStyle name="SAPBEXchaText" xfId="28" xr:uid="{00000000-0005-0000-0000-00001C000000}"/>
    <cellStyle name="SAPBEXexcBad7" xfId="29" xr:uid="{00000000-0005-0000-0000-00001D000000}"/>
    <cellStyle name="SAPBEXexcBad8" xfId="30" xr:uid="{00000000-0005-0000-0000-00001E000000}"/>
    <cellStyle name="SAPBEXexcBad9" xfId="31" xr:uid="{00000000-0005-0000-0000-00001F000000}"/>
    <cellStyle name="SAPBEXexcCritical4" xfId="32" xr:uid="{00000000-0005-0000-0000-000020000000}"/>
    <cellStyle name="SAPBEXexcCritical5" xfId="33" xr:uid="{00000000-0005-0000-0000-000021000000}"/>
    <cellStyle name="SAPBEXexcCritical6" xfId="34" xr:uid="{00000000-0005-0000-0000-000022000000}"/>
    <cellStyle name="SAPBEXexcGood1" xfId="35" xr:uid="{00000000-0005-0000-0000-000023000000}"/>
    <cellStyle name="SAPBEXexcGood2" xfId="36" xr:uid="{00000000-0005-0000-0000-000024000000}"/>
    <cellStyle name="SAPBEXexcGood3" xfId="37" xr:uid="{00000000-0005-0000-0000-000025000000}"/>
    <cellStyle name="SAPBEXfilterDrill" xfId="38" xr:uid="{00000000-0005-0000-0000-000026000000}"/>
    <cellStyle name="SAPBEXfilterItem" xfId="39" xr:uid="{00000000-0005-0000-0000-000027000000}"/>
    <cellStyle name="SAPBEXfilterText" xfId="40" xr:uid="{00000000-0005-0000-0000-000028000000}"/>
    <cellStyle name="SAPBEXformats" xfId="41" xr:uid="{00000000-0005-0000-0000-000029000000}"/>
    <cellStyle name="SAPBEXheaderItem" xfId="42" xr:uid="{00000000-0005-0000-0000-00002A000000}"/>
    <cellStyle name="SAPBEXheaderText" xfId="43" xr:uid="{00000000-0005-0000-0000-00002B000000}"/>
    <cellStyle name="SAPBEXHLevel0" xfId="44" xr:uid="{00000000-0005-0000-0000-00002C000000}"/>
    <cellStyle name="SAPBEXHLevel0X" xfId="45" xr:uid="{00000000-0005-0000-0000-00002D000000}"/>
    <cellStyle name="SAPBEXHLevel1" xfId="46" xr:uid="{00000000-0005-0000-0000-00002E000000}"/>
    <cellStyle name="SAPBEXHLevel1X" xfId="47" xr:uid="{00000000-0005-0000-0000-00002F000000}"/>
    <cellStyle name="SAPBEXHLevel2" xfId="48" xr:uid="{00000000-0005-0000-0000-000030000000}"/>
    <cellStyle name="SAPBEXHLevel2X" xfId="49" xr:uid="{00000000-0005-0000-0000-000031000000}"/>
    <cellStyle name="SAPBEXHLevel3" xfId="50" xr:uid="{00000000-0005-0000-0000-000032000000}"/>
    <cellStyle name="SAPBEXHLevel3 4" xfId="66" xr:uid="{00000000-0005-0000-0000-000033000000}"/>
    <cellStyle name="SAPBEXHLevel3X" xfId="51" xr:uid="{00000000-0005-0000-0000-000034000000}"/>
    <cellStyle name="SAPBEXinputData" xfId="52" xr:uid="{00000000-0005-0000-0000-000035000000}"/>
    <cellStyle name="SAPBEXItemHeader" xfId="53" xr:uid="{00000000-0005-0000-0000-000036000000}"/>
    <cellStyle name="SAPBEXresData" xfId="54" xr:uid="{00000000-0005-0000-0000-000037000000}"/>
    <cellStyle name="SAPBEXresDataEmph" xfId="55" xr:uid="{00000000-0005-0000-0000-000038000000}"/>
    <cellStyle name="SAPBEXresItem" xfId="56" xr:uid="{00000000-0005-0000-0000-000039000000}"/>
    <cellStyle name="SAPBEXresItemX" xfId="57" xr:uid="{00000000-0005-0000-0000-00003A000000}"/>
    <cellStyle name="SAPBEXstdData" xfId="58" xr:uid="{00000000-0005-0000-0000-00003B000000}"/>
    <cellStyle name="SAPBEXstdDataEmph" xfId="59" xr:uid="{00000000-0005-0000-0000-00003C000000}"/>
    <cellStyle name="SAPBEXstdItem" xfId="60" xr:uid="{00000000-0005-0000-0000-00003D000000}"/>
    <cellStyle name="SAPBEXstdItemX" xfId="61" xr:uid="{00000000-0005-0000-0000-00003E000000}"/>
    <cellStyle name="SAPBEXtitle" xfId="62" xr:uid="{00000000-0005-0000-0000-00003F000000}"/>
    <cellStyle name="SAPBEXunassignedItem" xfId="63" xr:uid="{00000000-0005-0000-0000-000040000000}"/>
    <cellStyle name="SAPBEXundefined" xfId="64" xr:uid="{00000000-0005-0000-0000-000041000000}"/>
    <cellStyle name="Sheet Title" xfId="65" xr:uid="{00000000-0005-0000-0000-00004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5" sqref="A5"/>
    </sheetView>
  </sheetViews>
  <sheetFormatPr defaultRowHeight="15.75" x14ac:dyDescent="0.25"/>
  <cols>
    <col min="1" max="1" width="32.42578125" style="2" customWidth="1"/>
    <col min="2" max="2" width="62" style="2" customWidth="1"/>
    <col min="3" max="7" width="12.7109375" style="2" customWidth="1"/>
    <col min="8" max="11" width="9.140625" style="2"/>
    <col min="12" max="12" width="10.140625" style="2" bestFit="1" customWidth="1"/>
    <col min="13" max="16384" width="9.140625" style="2"/>
  </cols>
  <sheetData>
    <row r="1" spans="1:9" s="1" customFormat="1" x14ac:dyDescent="0.25">
      <c r="A1" s="38" t="s">
        <v>61</v>
      </c>
      <c r="B1" s="39"/>
      <c r="C1" s="39"/>
      <c r="D1" s="39"/>
      <c r="E1" s="39"/>
      <c r="F1" s="39"/>
      <c r="G1" s="39"/>
    </row>
    <row r="2" spans="1:9" s="1" customFormat="1" ht="12" customHeight="1" x14ac:dyDescent="0.25"/>
    <row r="3" spans="1:9" x14ac:dyDescent="0.25">
      <c r="A3" s="37" t="s">
        <v>32</v>
      </c>
      <c r="B3" s="37"/>
      <c r="C3" s="37"/>
      <c r="D3" s="37"/>
      <c r="E3" s="37"/>
      <c r="F3" s="37"/>
      <c r="G3" s="37"/>
    </row>
    <row r="4" spans="1:9" ht="13.5" customHeight="1" x14ac:dyDescent="0.25">
      <c r="A4" s="3"/>
      <c r="B4" s="3"/>
      <c r="C4" s="3"/>
      <c r="D4" s="3"/>
      <c r="E4" s="3"/>
      <c r="F4" s="3"/>
      <c r="G4" s="3"/>
    </row>
    <row r="5" spans="1:9" x14ac:dyDescent="0.25">
      <c r="C5" s="4"/>
      <c r="D5" s="4"/>
      <c r="E5" s="4"/>
      <c r="F5" s="4"/>
      <c r="G5" s="5"/>
    </row>
    <row r="6" spans="1:9" s="1" customFormat="1" ht="31.5" x14ac:dyDescent="0.25">
      <c r="A6" s="6" t="s">
        <v>0</v>
      </c>
      <c r="B6" s="6" t="s">
        <v>0</v>
      </c>
      <c r="C6" s="36" t="s">
        <v>39</v>
      </c>
      <c r="D6" s="36" t="s">
        <v>45</v>
      </c>
      <c r="E6" s="36" t="s">
        <v>40</v>
      </c>
      <c r="F6" s="36" t="s">
        <v>37</v>
      </c>
      <c r="G6" s="36" t="s">
        <v>41</v>
      </c>
    </row>
    <row r="7" spans="1:9" s="1" customFormat="1" x14ac:dyDescent="0.25">
      <c r="A7" s="7"/>
      <c r="B7" s="8"/>
      <c r="C7" s="29">
        <f t="shared" ref="C7:G7" si="0">C9</f>
        <v>4631514.9000000004</v>
      </c>
      <c r="D7" s="29">
        <f t="shared" si="0"/>
        <v>4743916</v>
      </c>
      <c r="E7" s="29">
        <f t="shared" si="0"/>
        <v>5080548</v>
      </c>
      <c r="F7" s="29">
        <f t="shared" si="0"/>
        <v>5001108</v>
      </c>
      <c r="G7" s="29">
        <f t="shared" si="0"/>
        <v>4861532</v>
      </c>
    </row>
    <row r="8" spans="1:9" s="1" customFormat="1" x14ac:dyDescent="0.25">
      <c r="A8" s="9" t="s">
        <v>23</v>
      </c>
      <c r="B8" s="10" t="s">
        <v>24</v>
      </c>
      <c r="C8" s="29">
        <f t="shared" ref="C8:G8" si="1">C9</f>
        <v>4631514.9000000004</v>
      </c>
      <c r="D8" s="29">
        <f t="shared" si="1"/>
        <v>4743916</v>
      </c>
      <c r="E8" s="29">
        <f t="shared" si="1"/>
        <v>5080548</v>
      </c>
      <c r="F8" s="29">
        <f t="shared" si="1"/>
        <v>5001108</v>
      </c>
      <c r="G8" s="29">
        <f t="shared" si="1"/>
        <v>4861532</v>
      </c>
    </row>
    <row r="9" spans="1:9" x14ac:dyDescent="0.25">
      <c r="A9" s="11" t="s">
        <v>21</v>
      </c>
      <c r="B9" s="12" t="s">
        <v>22</v>
      </c>
      <c r="C9" s="29">
        <f t="shared" ref="C9:G9" si="2">C10+C16+C27+C32+C69+C134+C112</f>
        <v>4631514.9000000004</v>
      </c>
      <c r="D9" s="29">
        <f t="shared" si="2"/>
        <v>4743916</v>
      </c>
      <c r="E9" s="29">
        <f t="shared" si="2"/>
        <v>5080548</v>
      </c>
      <c r="F9" s="29">
        <f t="shared" si="2"/>
        <v>5001108</v>
      </c>
      <c r="G9" s="29">
        <f t="shared" si="2"/>
        <v>4861532</v>
      </c>
      <c r="H9" s="1"/>
    </row>
    <row r="10" spans="1:9" s="1" customFormat="1" x14ac:dyDescent="0.25">
      <c r="A10" s="13" t="s">
        <v>25</v>
      </c>
      <c r="B10" s="14" t="s">
        <v>26</v>
      </c>
      <c r="C10" s="29">
        <f>C11</f>
        <v>2848142</v>
      </c>
      <c r="D10" s="29">
        <f t="shared" ref="D10:G12" si="3">D11</f>
        <v>3504760</v>
      </c>
      <c r="E10" s="29">
        <f>E11</f>
        <v>3739706</v>
      </c>
      <c r="F10" s="29">
        <f t="shared" si="3"/>
        <v>3758090</v>
      </c>
      <c r="G10" s="29">
        <f t="shared" si="3"/>
        <v>3776566</v>
      </c>
    </row>
    <row r="11" spans="1:9" x14ac:dyDescent="0.25">
      <c r="A11" s="15" t="s">
        <v>17</v>
      </c>
      <c r="B11" s="16" t="s">
        <v>18</v>
      </c>
      <c r="C11" s="30">
        <f>C12</f>
        <v>2848142</v>
      </c>
      <c r="D11" s="30">
        <f t="shared" si="3"/>
        <v>3504760</v>
      </c>
      <c r="E11" s="30">
        <f t="shared" si="3"/>
        <v>3739706</v>
      </c>
      <c r="F11" s="30">
        <f t="shared" si="3"/>
        <v>3758090</v>
      </c>
      <c r="G11" s="30">
        <f t="shared" si="3"/>
        <v>3776566</v>
      </c>
      <c r="H11" s="1"/>
    </row>
    <row r="12" spans="1:9" x14ac:dyDescent="0.25">
      <c r="A12" s="17" t="s">
        <v>33</v>
      </c>
      <c r="B12" s="16" t="s">
        <v>34</v>
      </c>
      <c r="C12" s="30">
        <f>C13</f>
        <v>2848142</v>
      </c>
      <c r="D12" s="30">
        <f t="shared" si="3"/>
        <v>3504760</v>
      </c>
      <c r="E12" s="30">
        <f t="shared" si="3"/>
        <v>3739706</v>
      </c>
      <c r="F12" s="30">
        <f t="shared" si="3"/>
        <v>3758090</v>
      </c>
      <c r="G12" s="30">
        <f t="shared" si="3"/>
        <v>3776566</v>
      </c>
    </row>
    <row r="13" spans="1:9" x14ac:dyDescent="0.25">
      <c r="A13" s="18" t="s">
        <v>1</v>
      </c>
      <c r="B13" s="16" t="s">
        <v>2</v>
      </c>
      <c r="C13" s="30">
        <f>C14+C15</f>
        <v>2848142</v>
      </c>
      <c r="D13" s="30">
        <f t="shared" ref="D13" si="4">D14+D15</f>
        <v>3504760</v>
      </c>
      <c r="E13" s="30">
        <f>E14+E15</f>
        <v>3739706</v>
      </c>
      <c r="F13" s="30">
        <f t="shared" ref="F13:G13" si="5">F14+F15</f>
        <v>3758090</v>
      </c>
      <c r="G13" s="30">
        <f t="shared" si="5"/>
        <v>3776566</v>
      </c>
    </row>
    <row r="14" spans="1:9" x14ac:dyDescent="0.25">
      <c r="A14" s="19" t="s">
        <v>5</v>
      </c>
      <c r="B14" s="16" t="s">
        <v>6</v>
      </c>
      <c r="C14" s="33">
        <v>2806403</v>
      </c>
      <c r="D14" s="31">
        <v>3456662</v>
      </c>
      <c r="E14" s="31">
        <v>3685580</v>
      </c>
      <c r="F14" s="31">
        <v>3703964</v>
      </c>
      <c r="G14" s="31">
        <v>3722440</v>
      </c>
    </row>
    <row r="15" spans="1:9" x14ac:dyDescent="0.25">
      <c r="A15" s="19" t="s">
        <v>3</v>
      </c>
      <c r="B15" s="16" t="s">
        <v>4</v>
      </c>
      <c r="C15" s="31">
        <v>41739</v>
      </c>
      <c r="D15" s="31">
        <v>48098</v>
      </c>
      <c r="E15" s="31">
        <v>54126</v>
      </c>
      <c r="F15" s="31">
        <v>54126</v>
      </c>
      <c r="G15" s="31">
        <v>54126</v>
      </c>
    </row>
    <row r="16" spans="1:9" s="1" customFormat="1" x14ac:dyDescent="0.25">
      <c r="A16" s="13" t="s">
        <v>27</v>
      </c>
      <c r="B16" s="14" t="s">
        <v>28</v>
      </c>
      <c r="C16" s="29">
        <f>C17</f>
        <v>297110</v>
      </c>
      <c r="D16" s="29">
        <f t="shared" ref="D16:G16" si="6">D17</f>
        <v>336537</v>
      </c>
      <c r="E16" s="29">
        <f t="shared" si="6"/>
        <v>329984</v>
      </c>
      <c r="F16" s="29">
        <f t="shared" si="6"/>
        <v>329984</v>
      </c>
      <c r="G16" s="29">
        <f t="shared" si="6"/>
        <v>329984</v>
      </c>
      <c r="H16" s="2"/>
      <c r="I16" s="2"/>
    </row>
    <row r="17" spans="1:7" x14ac:dyDescent="0.25">
      <c r="A17" s="15" t="s">
        <v>17</v>
      </c>
      <c r="B17" s="16" t="s">
        <v>18</v>
      </c>
      <c r="C17" s="30">
        <f>C18</f>
        <v>297110</v>
      </c>
      <c r="D17" s="30">
        <f t="shared" ref="D17" si="7">D18</f>
        <v>336537</v>
      </c>
      <c r="E17" s="30">
        <f t="shared" ref="E17:G17" si="8">E18</f>
        <v>329984</v>
      </c>
      <c r="F17" s="30">
        <f t="shared" si="8"/>
        <v>329984</v>
      </c>
      <c r="G17" s="30">
        <f t="shared" si="8"/>
        <v>329984</v>
      </c>
    </row>
    <row r="18" spans="1:7" x14ac:dyDescent="0.25">
      <c r="A18" s="17" t="s">
        <v>33</v>
      </c>
      <c r="B18" s="16" t="s">
        <v>34</v>
      </c>
      <c r="C18" s="30">
        <f>C19+C23</f>
        <v>297110</v>
      </c>
      <c r="D18" s="30">
        <f>D19+D23</f>
        <v>336537</v>
      </c>
      <c r="E18" s="30">
        <f t="shared" ref="E18:G18" si="9">E19+E23</f>
        <v>329984</v>
      </c>
      <c r="F18" s="30">
        <f t="shared" si="9"/>
        <v>329984</v>
      </c>
      <c r="G18" s="30">
        <f t="shared" si="9"/>
        <v>329984</v>
      </c>
    </row>
    <row r="19" spans="1:7" x14ac:dyDescent="0.25">
      <c r="A19" s="18" t="s">
        <v>1</v>
      </c>
      <c r="B19" s="16" t="s">
        <v>2</v>
      </c>
      <c r="C19" s="30">
        <f>SUM(C20:C21)</f>
        <v>242500</v>
      </c>
      <c r="D19" s="30">
        <f>D20+D21+D22</f>
        <v>316848</v>
      </c>
      <c r="E19" s="30">
        <f>SUM(E20:E22)</f>
        <v>316848</v>
      </c>
      <c r="F19" s="30">
        <f t="shared" ref="F19:G19" si="10">SUM(F20:F22)</f>
        <v>316848</v>
      </c>
      <c r="G19" s="30">
        <f t="shared" si="10"/>
        <v>316848</v>
      </c>
    </row>
    <row r="20" spans="1:7" x14ac:dyDescent="0.25">
      <c r="A20" s="19" t="s">
        <v>5</v>
      </c>
      <c r="B20" s="16" t="s">
        <v>6</v>
      </c>
      <c r="C20" s="31">
        <v>0</v>
      </c>
      <c r="D20" s="31">
        <v>6116</v>
      </c>
      <c r="E20" s="31">
        <v>6116</v>
      </c>
      <c r="F20" s="31">
        <v>6116</v>
      </c>
      <c r="G20" s="31">
        <v>6116</v>
      </c>
    </row>
    <row r="21" spans="1:7" x14ac:dyDescent="0.25">
      <c r="A21" s="19" t="s">
        <v>3</v>
      </c>
      <c r="B21" s="16" t="s">
        <v>4</v>
      </c>
      <c r="C21" s="31">
        <v>242500</v>
      </c>
      <c r="D21" s="31">
        <v>309637</v>
      </c>
      <c r="E21" s="31">
        <v>309637</v>
      </c>
      <c r="F21" s="31">
        <v>309637</v>
      </c>
      <c r="G21" s="31">
        <v>309637</v>
      </c>
    </row>
    <row r="22" spans="1:7" x14ac:dyDescent="0.25">
      <c r="A22" s="19" t="s">
        <v>7</v>
      </c>
      <c r="B22" s="16" t="s">
        <v>8</v>
      </c>
      <c r="C22" s="31">
        <v>0</v>
      </c>
      <c r="D22" s="31">
        <v>1095</v>
      </c>
      <c r="E22" s="31">
        <v>1095</v>
      </c>
      <c r="F22" s="31">
        <v>1095</v>
      </c>
      <c r="G22" s="31">
        <v>1095</v>
      </c>
    </row>
    <row r="23" spans="1:7" x14ac:dyDescent="0.25">
      <c r="A23" s="18" t="s">
        <v>11</v>
      </c>
      <c r="B23" s="16" t="s">
        <v>12</v>
      </c>
      <c r="C23" s="30">
        <f>SUM(C24:C26)</f>
        <v>54610</v>
      </c>
      <c r="D23" s="30">
        <f t="shared" ref="D23:G23" si="11">SUM(D24:D26)</f>
        <v>19689</v>
      </c>
      <c r="E23" s="30">
        <f t="shared" si="11"/>
        <v>13136</v>
      </c>
      <c r="F23" s="30">
        <f t="shared" si="11"/>
        <v>13136</v>
      </c>
      <c r="G23" s="30">
        <f t="shared" si="11"/>
        <v>13136</v>
      </c>
    </row>
    <row r="24" spans="1:7" x14ac:dyDescent="0.25">
      <c r="A24" s="19" t="s">
        <v>19</v>
      </c>
      <c r="B24" s="16" t="s">
        <v>20</v>
      </c>
      <c r="C24" s="31">
        <v>0</v>
      </c>
      <c r="D24" s="31">
        <v>0</v>
      </c>
      <c r="E24" s="31">
        <v>1000</v>
      </c>
      <c r="F24" s="31">
        <v>1000</v>
      </c>
      <c r="G24" s="31">
        <v>1000</v>
      </c>
    </row>
    <row r="25" spans="1:7" x14ac:dyDescent="0.25">
      <c r="A25" s="19" t="s">
        <v>13</v>
      </c>
      <c r="B25" s="16" t="s">
        <v>14</v>
      </c>
      <c r="C25" s="31">
        <v>54610</v>
      </c>
      <c r="D25" s="31">
        <v>19689</v>
      </c>
      <c r="E25" s="31">
        <v>12136</v>
      </c>
      <c r="F25" s="31">
        <v>12136</v>
      </c>
      <c r="G25" s="31">
        <v>12136</v>
      </c>
    </row>
    <row r="26" spans="1:7" x14ac:dyDescent="0.25">
      <c r="A26" s="19" t="s">
        <v>15</v>
      </c>
      <c r="B26" s="16" t="s">
        <v>16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s="1" customFormat="1" x14ac:dyDescent="0.25">
      <c r="A27" s="13" t="s">
        <v>57</v>
      </c>
      <c r="B27" s="14" t="s">
        <v>58</v>
      </c>
      <c r="C27" s="29">
        <f>C28</f>
        <v>0</v>
      </c>
      <c r="D27" s="29">
        <f t="shared" ref="D27:G30" si="12">D28</f>
        <v>2778</v>
      </c>
      <c r="E27" s="29">
        <f>E28</f>
        <v>0</v>
      </c>
      <c r="F27" s="29">
        <f t="shared" si="12"/>
        <v>0</v>
      </c>
      <c r="G27" s="29">
        <f t="shared" si="12"/>
        <v>0</v>
      </c>
    </row>
    <row r="28" spans="1:7" x14ac:dyDescent="0.25">
      <c r="A28" s="15" t="s">
        <v>17</v>
      </c>
      <c r="B28" s="16" t="s">
        <v>18</v>
      </c>
      <c r="C28" s="30">
        <f>C29</f>
        <v>0</v>
      </c>
      <c r="D28" s="30">
        <f t="shared" si="12"/>
        <v>2778</v>
      </c>
      <c r="E28" s="30">
        <f t="shared" si="12"/>
        <v>0</v>
      </c>
      <c r="F28" s="30">
        <f t="shared" si="12"/>
        <v>0</v>
      </c>
      <c r="G28" s="30">
        <f t="shared" si="12"/>
        <v>0</v>
      </c>
    </row>
    <row r="29" spans="1:7" x14ac:dyDescent="0.25">
      <c r="A29" s="17" t="s">
        <v>33</v>
      </c>
      <c r="B29" s="16" t="s">
        <v>34</v>
      </c>
      <c r="C29" s="30">
        <f>C30</f>
        <v>0</v>
      </c>
      <c r="D29" s="30">
        <f t="shared" si="12"/>
        <v>2778</v>
      </c>
      <c r="E29" s="30">
        <f t="shared" si="12"/>
        <v>0</v>
      </c>
      <c r="F29" s="30">
        <f t="shared" si="12"/>
        <v>0</v>
      </c>
      <c r="G29" s="30">
        <f t="shared" si="12"/>
        <v>0</v>
      </c>
    </row>
    <row r="30" spans="1:7" x14ac:dyDescent="0.25">
      <c r="A30" s="18" t="s">
        <v>1</v>
      </c>
      <c r="B30" s="16" t="s">
        <v>2</v>
      </c>
      <c r="C30" s="30">
        <f>C31</f>
        <v>0</v>
      </c>
      <c r="D30" s="30">
        <f t="shared" si="12"/>
        <v>2778</v>
      </c>
      <c r="E30" s="30">
        <f t="shared" si="12"/>
        <v>0</v>
      </c>
      <c r="F30" s="30">
        <f t="shared" si="12"/>
        <v>0</v>
      </c>
      <c r="G30" s="30">
        <f t="shared" si="12"/>
        <v>0</v>
      </c>
    </row>
    <row r="31" spans="1:7" x14ac:dyDescent="0.25">
      <c r="A31" s="19">
        <v>37</v>
      </c>
      <c r="B31" s="16" t="s">
        <v>6</v>
      </c>
      <c r="C31" s="34">
        <v>0</v>
      </c>
      <c r="D31" s="31">
        <v>2778</v>
      </c>
      <c r="E31" s="31">
        <v>0</v>
      </c>
      <c r="F31" s="31">
        <v>0</v>
      </c>
      <c r="G31" s="31">
        <v>0</v>
      </c>
    </row>
    <row r="32" spans="1:7" x14ac:dyDescent="0.25">
      <c r="A32" s="13" t="s">
        <v>30</v>
      </c>
      <c r="B32" s="14" t="s">
        <v>31</v>
      </c>
      <c r="C32" s="29">
        <f>C33</f>
        <v>1266675.8999999999</v>
      </c>
      <c r="D32" s="29">
        <f t="shared" ref="D32:G32" si="13">D33</f>
        <v>819346</v>
      </c>
      <c r="E32" s="29">
        <f>E33</f>
        <v>773790</v>
      </c>
      <c r="F32" s="29">
        <f t="shared" si="13"/>
        <v>709444</v>
      </c>
      <c r="G32" s="29">
        <f t="shared" si="13"/>
        <v>713044</v>
      </c>
    </row>
    <row r="33" spans="1:7" x14ac:dyDescent="0.25">
      <c r="A33" s="15" t="s">
        <v>17</v>
      </c>
      <c r="B33" s="16" t="s">
        <v>18</v>
      </c>
      <c r="C33" s="30">
        <f>C34+C44+C54+C62</f>
        <v>1266675.8999999999</v>
      </c>
      <c r="D33" s="30">
        <f t="shared" ref="D33:G33" si="14">D34+D44+D54+D62</f>
        <v>819346</v>
      </c>
      <c r="E33" s="30">
        <f>E34+E44+E54+E62</f>
        <v>773790</v>
      </c>
      <c r="F33" s="30">
        <f t="shared" si="14"/>
        <v>709444</v>
      </c>
      <c r="G33" s="30">
        <f t="shared" si="14"/>
        <v>713044</v>
      </c>
    </row>
    <row r="34" spans="1:7" x14ac:dyDescent="0.25">
      <c r="A34" s="22" t="s">
        <v>5</v>
      </c>
      <c r="B34" s="23" t="s">
        <v>36</v>
      </c>
      <c r="C34" s="30">
        <f>C35+C40</f>
        <v>126894.9</v>
      </c>
      <c r="D34" s="30">
        <f t="shared" ref="D34:G34" si="15">D35+D40</f>
        <v>145678</v>
      </c>
      <c r="E34" s="30">
        <f t="shared" si="15"/>
        <v>160246</v>
      </c>
      <c r="F34" s="30">
        <f t="shared" si="15"/>
        <v>163160</v>
      </c>
      <c r="G34" s="30">
        <f t="shared" si="15"/>
        <v>163160</v>
      </c>
    </row>
    <row r="35" spans="1:7" x14ac:dyDescent="0.25">
      <c r="A35" s="18" t="s">
        <v>1</v>
      </c>
      <c r="B35" s="16" t="s">
        <v>2</v>
      </c>
      <c r="C35" s="30">
        <f>SUM(C36:C39)</f>
        <v>125883</v>
      </c>
      <c r="D35" s="30">
        <f t="shared" ref="D35:G35" si="16">SUM(D36:D39)</f>
        <v>135928</v>
      </c>
      <c r="E35" s="30">
        <f>SUM(E36:E39)</f>
        <v>155246</v>
      </c>
      <c r="F35" s="30">
        <f t="shared" si="16"/>
        <v>158160</v>
      </c>
      <c r="G35" s="30">
        <f t="shared" si="16"/>
        <v>158160</v>
      </c>
    </row>
    <row r="36" spans="1:7" x14ac:dyDescent="0.25">
      <c r="A36" s="19" t="s">
        <v>5</v>
      </c>
      <c r="B36" s="16" t="s">
        <v>6</v>
      </c>
      <c r="C36" s="31">
        <v>0</v>
      </c>
      <c r="D36" s="31">
        <v>36000</v>
      </c>
      <c r="E36" s="31">
        <v>45000</v>
      </c>
      <c r="F36" s="31">
        <v>46000</v>
      </c>
      <c r="G36" s="31">
        <v>46000</v>
      </c>
    </row>
    <row r="37" spans="1:7" x14ac:dyDescent="0.25">
      <c r="A37" s="19" t="s">
        <v>3</v>
      </c>
      <c r="B37" s="16" t="s">
        <v>4</v>
      </c>
      <c r="C37" s="31">
        <v>125883</v>
      </c>
      <c r="D37" s="31">
        <v>99928</v>
      </c>
      <c r="E37" s="31">
        <v>110246</v>
      </c>
      <c r="F37" s="31">
        <v>112160</v>
      </c>
      <c r="G37" s="31">
        <v>112160</v>
      </c>
    </row>
    <row r="38" spans="1:7" x14ac:dyDescent="0.25">
      <c r="A38" s="19" t="s">
        <v>7</v>
      </c>
      <c r="B38" s="16" t="s">
        <v>8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x14ac:dyDescent="0.25">
      <c r="A39" s="19" t="s">
        <v>9</v>
      </c>
      <c r="B39" s="16" t="s">
        <v>10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</row>
    <row r="40" spans="1:7" x14ac:dyDescent="0.25">
      <c r="A40" s="18" t="s">
        <v>11</v>
      </c>
      <c r="B40" s="16" t="s">
        <v>12</v>
      </c>
      <c r="C40" s="30">
        <f>SUM(C41:C43)</f>
        <v>1011.9</v>
      </c>
      <c r="D40" s="30">
        <f t="shared" ref="D40:G40" si="17">SUM(D41:D43)</f>
        <v>9750</v>
      </c>
      <c r="E40" s="30">
        <f t="shared" si="17"/>
        <v>5000</v>
      </c>
      <c r="F40" s="30">
        <f t="shared" si="17"/>
        <v>5000</v>
      </c>
      <c r="G40" s="30">
        <f t="shared" si="17"/>
        <v>5000</v>
      </c>
    </row>
    <row r="41" spans="1:7" x14ac:dyDescent="0.25">
      <c r="A41" s="19" t="s">
        <v>19</v>
      </c>
      <c r="B41" s="16" t="s">
        <v>20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x14ac:dyDescent="0.25">
      <c r="A42" s="19" t="s">
        <v>13</v>
      </c>
      <c r="B42" s="16" t="s">
        <v>14</v>
      </c>
      <c r="C42" s="31">
        <v>1011.9</v>
      </c>
      <c r="D42" s="31">
        <v>9750</v>
      </c>
      <c r="E42" s="31">
        <v>5000</v>
      </c>
      <c r="F42" s="31">
        <v>5000</v>
      </c>
      <c r="G42" s="31">
        <v>5000</v>
      </c>
    </row>
    <row r="43" spans="1:7" x14ac:dyDescent="0.25">
      <c r="A43" s="19" t="s">
        <v>15</v>
      </c>
      <c r="B43" s="16" t="s">
        <v>16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</row>
    <row r="44" spans="1:7" x14ac:dyDescent="0.25">
      <c r="A44" s="22" t="s">
        <v>29</v>
      </c>
      <c r="B44" s="23" t="s">
        <v>35</v>
      </c>
      <c r="C44" s="30">
        <f>C45+C51</f>
        <v>1037300</v>
      </c>
      <c r="D44" s="30">
        <f t="shared" ref="D44:G44" si="18">D45+D51</f>
        <v>468867</v>
      </c>
      <c r="E44" s="30">
        <f>E45+E51</f>
        <v>509254</v>
      </c>
      <c r="F44" s="30">
        <f t="shared" si="18"/>
        <v>518654</v>
      </c>
      <c r="G44" s="30">
        <f t="shared" si="18"/>
        <v>518654</v>
      </c>
    </row>
    <row r="45" spans="1:7" x14ac:dyDescent="0.25">
      <c r="A45" s="18" t="s">
        <v>1</v>
      </c>
      <c r="B45" s="16" t="s">
        <v>2</v>
      </c>
      <c r="C45" s="30">
        <f>SUM(C46:C50)</f>
        <v>988782</v>
      </c>
      <c r="D45" s="30">
        <f t="shared" ref="D45:G45" si="19">SUM(D46:D50)</f>
        <v>432667</v>
      </c>
      <c r="E45" s="30">
        <f>SUM(E46:E50)</f>
        <v>472254</v>
      </c>
      <c r="F45" s="30">
        <f t="shared" si="19"/>
        <v>481654</v>
      </c>
      <c r="G45" s="30">
        <f t="shared" si="19"/>
        <v>481654</v>
      </c>
    </row>
    <row r="46" spans="1:7" x14ac:dyDescent="0.25">
      <c r="A46" s="19" t="s">
        <v>5</v>
      </c>
      <c r="B46" s="16" t="s">
        <v>6</v>
      </c>
      <c r="C46" s="31">
        <v>267791</v>
      </c>
      <c r="D46" s="31">
        <v>126550</v>
      </c>
      <c r="E46" s="31">
        <v>150000</v>
      </c>
      <c r="F46" s="31">
        <v>150000</v>
      </c>
      <c r="G46" s="31">
        <v>150000</v>
      </c>
    </row>
    <row r="47" spans="1:7" x14ac:dyDescent="0.25">
      <c r="A47" s="19" t="s">
        <v>3</v>
      </c>
      <c r="B47" s="16" t="s">
        <v>4</v>
      </c>
      <c r="C47" s="31">
        <v>700218</v>
      </c>
      <c r="D47" s="31">
        <v>299047</v>
      </c>
      <c r="E47" s="31">
        <v>314754</v>
      </c>
      <c r="F47" s="31">
        <v>324154</v>
      </c>
      <c r="G47" s="31">
        <v>324154</v>
      </c>
    </row>
    <row r="48" spans="1:7" x14ac:dyDescent="0.25">
      <c r="A48" s="19" t="s">
        <v>7</v>
      </c>
      <c r="B48" s="16" t="s">
        <v>8</v>
      </c>
      <c r="C48" s="31">
        <v>7645</v>
      </c>
      <c r="D48" s="31">
        <v>821</v>
      </c>
      <c r="E48" s="31">
        <v>1000</v>
      </c>
      <c r="F48" s="31">
        <v>1000</v>
      </c>
      <c r="G48" s="31">
        <v>1000</v>
      </c>
    </row>
    <row r="49" spans="1:7" x14ac:dyDescent="0.25">
      <c r="A49" s="19" t="s">
        <v>9</v>
      </c>
      <c r="B49" s="16" t="s">
        <v>10</v>
      </c>
      <c r="C49" s="31">
        <v>10494</v>
      </c>
      <c r="D49" s="31">
        <v>5000</v>
      </c>
      <c r="E49" s="31">
        <v>5000</v>
      </c>
      <c r="F49" s="31">
        <v>5000</v>
      </c>
      <c r="G49" s="31">
        <v>5000</v>
      </c>
    </row>
    <row r="50" spans="1:7" x14ac:dyDescent="0.25">
      <c r="A50" s="19">
        <v>38</v>
      </c>
      <c r="B50" s="16" t="s">
        <v>42</v>
      </c>
      <c r="C50" s="31">
        <v>2634</v>
      </c>
      <c r="D50" s="31">
        <v>1249</v>
      </c>
      <c r="E50" s="31">
        <v>1500</v>
      </c>
      <c r="F50" s="31">
        <v>1500</v>
      </c>
      <c r="G50" s="31">
        <v>1500</v>
      </c>
    </row>
    <row r="51" spans="1:7" x14ac:dyDescent="0.25">
      <c r="A51" s="18" t="s">
        <v>11</v>
      </c>
      <c r="B51" s="16" t="s">
        <v>12</v>
      </c>
      <c r="C51" s="30">
        <f>SUM(C52:C53)</f>
        <v>48518</v>
      </c>
      <c r="D51" s="30">
        <f t="shared" ref="D51:G51" si="20">SUM(D52:D53)</f>
        <v>36200</v>
      </c>
      <c r="E51" s="30">
        <f t="shared" si="20"/>
        <v>37000</v>
      </c>
      <c r="F51" s="30">
        <f t="shared" si="20"/>
        <v>37000</v>
      </c>
      <c r="G51" s="30">
        <f t="shared" si="20"/>
        <v>37000</v>
      </c>
    </row>
    <row r="52" spans="1:7" x14ac:dyDescent="0.25">
      <c r="A52" s="19" t="s">
        <v>19</v>
      </c>
      <c r="B52" s="16" t="s">
        <v>20</v>
      </c>
      <c r="C52" s="31">
        <v>7735</v>
      </c>
      <c r="D52" s="31">
        <v>1700</v>
      </c>
      <c r="E52" s="31">
        <v>2000</v>
      </c>
      <c r="F52" s="31">
        <v>2000</v>
      </c>
      <c r="G52" s="31">
        <v>2000</v>
      </c>
    </row>
    <row r="53" spans="1:7" x14ac:dyDescent="0.25">
      <c r="A53" s="19" t="s">
        <v>13</v>
      </c>
      <c r="B53" s="16" t="s">
        <v>14</v>
      </c>
      <c r="C53" s="31">
        <v>40783</v>
      </c>
      <c r="D53" s="31">
        <v>34500</v>
      </c>
      <c r="E53" s="31">
        <v>35000</v>
      </c>
      <c r="F53" s="31">
        <v>35000</v>
      </c>
      <c r="G53" s="31">
        <v>35000</v>
      </c>
    </row>
    <row r="54" spans="1:7" x14ac:dyDescent="0.25">
      <c r="A54" s="22">
        <v>52</v>
      </c>
      <c r="B54" s="23" t="s">
        <v>59</v>
      </c>
      <c r="C54" s="30">
        <f>C55+C59</f>
        <v>100319</v>
      </c>
      <c r="D54" s="30">
        <f>D55+D59</f>
        <v>204053</v>
      </c>
      <c r="E54" s="30">
        <f>E55+E59</f>
        <v>104290</v>
      </c>
      <c r="F54" s="30">
        <f t="shared" ref="F54:G54" si="21">F55+F59</f>
        <v>27630</v>
      </c>
      <c r="G54" s="30">
        <f t="shared" si="21"/>
        <v>31230</v>
      </c>
    </row>
    <row r="55" spans="1:7" x14ac:dyDescent="0.25">
      <c r="A55" s="18" t="s">
        <v>1</v>
      </c>
      <c r="B55" s="16" t="s">
        <v>2</v>
      </c>
      <c r="C55" s="30">
        <f>SUM(C56:C58)</f>
        <v>98544</v>
      </c>
      <c r="D55" s="30">
        <f t="shared" ref="D55" si="22">SUM(D56:D58)</f>
        <v>103740</v>
      </c>
      <c r="E55" s="30">
        <f>SUM(E56:E58)</f>
        <v>101290</v>
      </c>
      <c r="F55" s="30">
        <f t="shared" ref="F55:G55" si="23">SUM(F56:F58)</f>
        <v>27630</v>
      </c>
      <c r="G55" s="30">
        <f t="shared" si="23"/>
        <v>31230</v>
      </c>
    </row>
    <row r="56" spans="1:7" x14ac:dyDescent="0.25">
      <c r="A56" s="19" t="s">
        <v>5</v>
      </c>
      <c r="B56" s="16" t="s">
        <v>6</v>
      </c>
      <c r="C56" s="31">
        <v>43571</v>
      </c>
      <c r="D56" s="31">
        <v>42575</v>
      </c>
      <c r="E56" s="31">
        <v>58000</v>
      </c>
      <c r="F56" s="31">
        <v>26565</v>
      </c>
      <c r="G56" s="31">
        <v>28615</v>
      </c>
    </row>
    <row r="57" spans="1:7" x14ac:dyDescent="0.25">
      <c r="A57" s="19" t="s">
        <v>3</v>
      </c>
      <c r="B57" s="16" t="s">
        <v>4</v>
      </c>
      <c r="C57" s="31">
        <v>54973</v>
      </c>
      <c r="D57" s="31">
        <v>61165</v>
      </c>
      <c r="E57" s="31">
        <v>43290</v>
      </c>
      <c r="F57" s="31">
        <v>1065</v>
      </c>
      <c r="G57" s="31">
        <v>2615</v>
      </c>
    </row>
    <row r="58" spans="1:7" x14ac:dyDescent="0.25">
      <c r="A58" s="19" t="s">
        <v>7</v>
      </c>
      <c r="B58" s="16" t="s">
        <v>8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x14ac:dyDescent="0.25">
      <c r="A59" s="18" t="s">
        <v>11</v>
      </c>
      <c r="B59" s="16" t="s">
        <v>12</v>
      </c>
      <c r="C59" s="30">
        <f>SUM(C61)</f>
        <v>1775</v>
      </c>
      <c r="D59" s="30">
        <f>D60+D61</f>
        <v>100313</v>
      </c>
      <c r="E59" s="30">
        <f t="shared" ref="E59:G59" si="24">SUM(E61)</f>
        <v>3000</v>
      </c>
      <c r="F59" s="30">
        <f t="shared" si="24"/>
        <v>0</v>
      </c>
      <c r="G59" s="30">
        <f t="shared" si="24"/>
        <v>0</v>
      </c>
    </row>
    <row r="60" spans="1:7" x14ac:dyDescent="0.25">
      <c r="A60" s="19" t="s">
        <v>19</v>
      </c>
      <c r="B60" s="16" t="s">
        <v>20</v>
      </c>
      <c r="C60" s="32"/>
      <c r="D60" s="32">
        <v>1406</v>
      </c>
      <c r="E60" s="32"/>
      <c r="F60" s="32"/>
      <c r="G60" s="32"/>
    </row>
    <row r="61" spans="1:7" x14ac:dyDescent="0.25">
      <c r="A61" s="19" t="s">
        <v>13</v>
      </c>
      <c r="B61" s="16" t="s">
        <v>14</v>
      </c>
      <c r="C61" s="31">
        <v>1775</v>
      </c>
      <c r="D61" s="31">
        <v>98907</v>
      </c>
      <c r="E61" s="31">
        <v>3000</v>
      </c>
      <c r="F61" s="31">
        <v>0</v>
      </c>
      <c r="G61" s="31">
        <v>0</v>
      </c>
    </row>
    <row r="62" spans="1:7" x14ac:dyDescent="0.25">
      <c r="A62" s="22">
        <v>61</v>
      </c>
      <c r="B62" s="23" t="s">
        <v>38</v>
      </c>
      <c r="C62" s="30">
        <f>C63+C67</f>
        <v>2162</v>
      </c>
      <c r="D62" s="30">
        <f t="shared" ref="D62:G62" si="25">D63+D67</f>
        <v>748</v>
      </c>
      <c r="E62" s="30">
        <f t="shared" si="25"/>
        <v>0</v>
      </c>
      <c r="F62" s="30">
        <f t="shared" si="25"/>
        <v>0</v>
      </c>
      <c r="G62" s="30">
        <f t="shared" si="25"/>
        <v>0</v>
      </c>
    </row>
    <row r="63" spans="1:7" x14ac:dyDescent="0.25">
      <c r="A63" s="18" t="s">
        <v>1</v>
      </c>
      <c r="B63" s="16" t="s">
        <v>2</v>
      </c>
      <c r="C63" s="30">
        <f>SUM(C64:C66)</f>
        <v>724</v>
      </c>
      <c r="D63" s="30">
        <f t="shared" ref="D63:G63" si="26">SUM(D64:D66)</f>
        <v>0</v>
      </c>
      <c r="E63" s="30">
        <f t="shared" si="26"/>
        <v>0</v>
      </c>
      <c r="F63" s="30">
        <f t="shared" si="26"/>
        <v>0</v>
      </c>
      <c r="G63" s="30">
        <f t="shared" si="26"/>
        <v>0</v>
      </c>
    </row>
    <row r="64" spans="1:7" x14ac:dyDescent="0.25">
      <c r="A64" s="19" t="s">
        <v>5</v>
      </c>
      <c r="B64" s="16" t="s">
        <v>6</v>
      </c>
      <c r="C64" s="31">
        <v>300</v>
      </c>
      <c r="D64" s="31">
        <v>0</v>
      </c>
      <c r="E64" s="31">
        <v>0</v>
      </c>
      <c r="F64" s="31">
        <v>0</v>
      </c>
      <c r="G64" s="31">
        <v>0</v>
      </c>
    </row>
    <row r="65" spans="1:13" x14ac:dyDescent="0.25">
      <c r="A65" s="19" t="s">
        <v>3</v>
      </c>
      <c r="B65" s="16" t="s">
        <v>4</v>
      </c>
      <c r="C65" s="31">
        <v>424</v>
      </c>
      <c r="D65" s="31"/>
      <c r="E65" s="31">
        <v>0</v>
      </c>
      <c r="F65" s="31">
        <v>0</v>
      </c>
      <c r="G65" s="31">
        <v>0</v>
      </c>
      <c r="L65" s="20"/>
    </row>
    <row r="66" spans="1:13" x14ac:dyDescent="0.25">
      <c r="A66" s="19" t="s">
        <v>7</v>
      </c>
      <c r="B66" s="16" t="s">
        <v>8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</row>
    <row r="67" spans="1:13" x14ac:dyDescent="0.25">
      <c r="A67" s="18" t="s">
        <v>11</v>
      </c>
      <c r="B67" s="16" t="s">
        <v>12</v>
      </c>
      <c r="C67" s="30">
        <f>SUM(C68)</f>
        <v>1438</v>
      </c>
      <c r="D67" s="30">
        <f t="shared" ref="D67:G67" si="27">SUM(D68)</f>
        <v>748</v>
      </c>
      <c r="E67" s="30">
        <f t="shared" si="27"/>
        <v>0</v>
      </c>
      <c r="F67" s="30">
        <f t="shared" si="27"/>
        <v>0</v>
      </c>
      <c r="G67" s="30">
        <f t="shared" si="27"/>
        <v>0</v>
      </c>
    </row>
    <row r="68" spans="1:13" x14ac:dyDescent="0.25">
      <c r="A68" s="19" t="s">
        <v>13</v>
      </c>
      <c r="B68" s="16" t="s">
        <v>14</v>
      </c>
      <c r="C68" s="31">
        <v>1438</v>
      </c>
      <c r="D68" s="31">
        <v>748</v>
      </c>
      <c r="E68" s="31">
        <v>0</v>
      </c>
      <c r="F68" s="31">
        <v>0</v>
      </c>
      <c r="G68" s="31">
        <v>0</v>
      </c>
    </row>
    <row r="69" spans="1:13" x14ac:dyDescent="0.25">
      <c r="A69" s="13" t="s">
        <v>43</v>
      </c>
      <c r="B69" s="14" t="s">
        <v>44</v>
      </c>
      <c r="C69" s="29">
        <f t="shared" ref="C69:G69" si="28">C70</f>
        <v>183901</v>
      </c>
      <c r="D69" s="29">
        <f t="shared" si="28"/>
        <v>78255</v>
      </c>
      <c r="E69" s="29">
        <f t="shared" si="28"/>
        <v>237068</v>
      </c>
      <c r="F69" s="29">
        <f t="shared" si="28"/>
        <v>203590</v>
      </c>
      <c r="G69" s="29">
        <f t="shared" si="28"/>
        <v>41938</v>
      </c>
    </row>
    <row r="70" spans="1:13" x14ac:dyDescent="0.25">
      <c r="A70" s="15" t="s">
        <v>17</v>
      </c>
      <c r="B70" s="16" t="s">
        <v>18</v>
      </c>
      <c r="C70" s="30">
        <f>C71+C81+C92</f>
        <v>183901</v>
      </c>
      <c r="D70" s="30">
        <f>D71+D81+D92</f>
        <v>78255</v>
      </c>
      <c r="E70" s="30">
        <f>E71+E81+E102</f>
        <v>237068</v>
      </c>
      <c r="F70" s="30">
        <f t="shared" ref="F70:G70" si="29">F71+F81+F102</f>
        <v>203590</v>
      </c>
      <c r="G70" s="30">
        <f t="shared" si="29"/>
        <v>41938</v>
      </c>
    </row>
    <row r="71" spans="1:13" x14ac:dyDescent="0.25">
      <c r="A71" s="22">
        <v>51</v>
      </c>
      <c r="B71" s="23" t="s">
        <v>47</v>
      </c>
      <c r="C71" s="30">
        <f t="shared" ref="C71" si="30">C72+C77</f>
        <v>31640</v>
      </c>
      <c r="D71" s="30">
        <f t="shared" ref="D71:G71" si="31">D72+D77</f>
        <v>4870</v>
      </c>
      <c r="E71" s="30">
        <f>E72+E77</f>
        <v>128179</v>
      </c>
      <c r="F71" s="30">
        <f t="shared" si="31"/>
        <v>128650</v>
      </c>
      <c r="G71" s="30">
        <f t="shared" si="31"/>
        <v>14830</v>
      </c>
    </row>
    <row r="72" spans="1:13" x14ac:dyDescent="0.25">
      <c r="A72" s="18" t="s">
        <v>1</v>
      </c>
      <c r="B72" s="16" t="s">
        <v>2</v>
      </c>
      <c r="C72" s="30">
        <f t="shared" ref="C72" si="32">SUM(C73:C76)</f>
        <v>28895</v>
      </c>
      <c r="D72" s="30">
        <f t="shared" ref="D72:G72" si="33">SUM(D73:D76)</f>
        <v>4870</v>
      </c>
      <c r="E72" s="30">
        <f>E73+E74+E75+E76</f>
        <v>77379</v>
      </c>
      <c r="F72" s="30">
        <f t="shared" si="33"/>
        <v>42650</v>
      </c>
      <c r="G72" s="30">
        <f t="shared" si="33"/>
        <v>14830</v>
      </c>
    </row>
    <row r="73" spans="1:13" x14ac:dyDescent="0.25">
      <c r="A73" s="19" t="s">
        <v>5</v>
      </c>
      <c r="B73" s="16" t="s">
        <v>6</v>
      </c>
      <c r="C73" s="31">
        <v>0</v>
      </c>
      <c r="D73" s="31">
        <v>0</v>
      </c>
      <c r="E73" s="31">
        <v>9463</v>
      </c>
      <c r="F73" s="31">
        <v>0</v>
      </c>
      <c r="G73" s="31">
        <v>0</v>
      </c>
      <c r="I73" s="26"/>
      <c r="J73" s="26"/>
      <c r="K73" s="26"/>
      <c r="L73" s="26"/>
      <c r="M73" s="26"/>
    </row>
    <row r="74" spans="1:13" x14ac:dyDescent="0.25">
      <c r="A74" s="19" t="s">
        <v>3</v>
      </c>
      <c r="B74" s="16" t="s">
        <v>4</v>
      </c>
      <c r="C74" s="31">
        <v>28895</v>
      </c>
      <c r="D74" s="31">
        <v>4870</v>
      </c>
      <c r="E74" s="31">
        <v>67916</v>
      </c>
      <c r="F74" s="31">
        <v>42650</v>
      </c>
      <c r="G74" s="31">
        <v>14830</v>
      </c>
      <c r="I74" s="20"/>
    </row>
    <row r="75" spans="1:13" x14ac:dyDescent="0.25">
      <c r="A75" s="19" t="s">
        <v>7</v>
      </c>
      <c r="B75" s="16" t="s">
        <v>8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</row>
    <row r="76" spans="1:13" x14ac:dyDescent="0.25">
      <c r="A76" s="19" t="s">
        <v>9</v>
      </c>
      <c r="B76" s="16" t="s">
        <v>10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  <c r="I76" s="20"/>
      <c r="J76" s="28"/>
      <c r="K76" s="20"/>
    </row>
    <row r="77" spans="1:13" x14ac:dyDescent="0.25">
      <c r="A77" s="18" t="s">
        <v>11</v>
      </c>
      <c r="B77" s="16" t="s">
        <v>12</v>
      </c>
      <c r="C77" s="30">
        <f>SUM(C78:C80)</f>
        <v>2745</v>
      </c>
      <c r="D77" s="30">
        <f t="shared" ref="D77" si="34">SUM(D78:D80)</f>
        <v>0</v>
      </c>
      <c r="E77" s="30">
        <f t="shared" ref="E77" si="35">SUM(E78:E80)</f>
        <v>50800</v>
      </c>
      <c r="F77" s="30">
        <f t="shared" ref="F77" si="36">SUM(F78:F80)</f>
        <v>86000</v>
      </c>
      <c r="G77" s="30">
        <f t="shared" ref="G77" si="37">SUM(G78:G80)</f>
        <v>0</v>
      </c>
      <c r="J77" s="28"/>
      <c r="K77" s="20"/>
      <c r="L77" s="20"/>
      <c r="M77" s="20"/>
    </row>
    <row r="78" spans="1:13" x14ac:dyDescent="0.25">
      <c r="A78" s="19" t="s">
        <v>19</v>
      </c>
      <c r="B78" s="16" t="s">
        <v>20</v>
      </c>
      <c r="C78" s="31">
        <v>0</v>
      </c>
      <c r="D78" s="31">
        <v>0</v>
      </c>
      <c r="E78" s="31">
        <v>25500</v>
      </c>
      <c r="F78" s="31">
        <v>0</v>
      </c>
      <c r="G78" s="31">
        <v>0</v>
      </c>
      <c r="J78" s="28"/>
    </row>
    <row r="79" spans="1:13" x14ac:dyDescent="0.25">
      <c r="A79" s="19" t="s">
        <v>13</v>
      </c>
      <c r="B79" s="16" t="s">
        <v>14</v>
      </c>
      <c r="C79" s="31">
        <v>2745</v>
      </c>
      <c r="D79" s="31">
        <v>0</v>
      </c>
      <c r="E79" s="31">
        <v>25300</v>
      </c>
      <c r="F79" s="31">
        <v>86000</v>
      </c>
      <c r="G79" s="31">
        <v>0</v>
      </c>
      <c r="J79" s="28"/>
    </row>
    <row r="80" spans="1:13" x14ac:dyDescent="0.25">
      <c r="A80" s="19" t="s">
        <v>15</v>
      </c>
      <c r="B80" s="16" t="s">
        <v>16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I80" s="20"/>
      <c r="J80" s="28"/>
      <c r="K80" s="20"/>
    </row>
    <row r="81" spans="1:13" x14ac:dyDescent="0.25">
      <c r="A81" s="22">
        <v>52</v>
      </c>
      <c r="B81" s="23" t="s">
        <v>46</v>
      </c>
      <c r="C81" s="30">
        <f t="shared" ref="C81:G81" si="38">C82+C88</f>
        <v>110493</v>
      </c>
      <c r="D81" s="30">
        <f t="shared" si="38"/>
        <v>73143</v>
      </c>
      <c r="E81" s="30">
        <f t="shared" si="38"/>
        <v>43837</v>
      </c>
      <c r="F81" s="30">
        <f t="shared" si="38"/>
        <v>19003</v>
      </c>
      <c r="G81" s="30">
        <f t="shared" si="38"/>
        <v>0</v>
      </c>
      <c r="J81" s="28"/>
      <c r="K81" s="20"/>
    </row>
    <row r="82" spans="1:13" x14ac:dyDescent="0.25">
      <c r="A82" s="18" t="s">
        <v>1</v>
      </c>
      <c r="B82" s="16" t="s">
        <v>2</v>
      </c>
      <c r="C82" s="30">
        <f t="shared" ref="C82:G82" si="39">SUM(C83:C86)</f>
        <v>110493</v>
      </c>
      <c r="D82" s="30">
        <f>D83+D84+D85+D86+D87</f>
        <v>73143</v>
      </c>
      <c r="E82" s="30">
        <f t="shared" si="39"/>
        <v>43837</v>
      </c>
      <c r="F82" s="30">
        <f t="shared" si="39"/>
        <v>19003</v>
      </c>
      <c r="G82" s="30">
        <f t="shared" si="39"/>
        <v>0</v>
      </c>
      <c r="K82" s="27"/>
      <c r="L82" s="27"/>
      <c r="M82" s="27"/>
    </row>
    <row r="83" spans="1:13" x14ac:dyDescent="0.25">
      <c r="A83" s="19" t="s">
        <v>5</v>
      </c>
      <c r="B83" s="16" t="s">
        <v>6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</row>
    <row r="84" spans="1:13" x14ac:dyDescent="0.25">
      <c r="A84" s="19" t="s">
        <v>3</v>
      </c>
      <c r="B84" s="16" t="s">
        <v>4</v>
      </c>
      <c r="C84" s="31">
        <v>26360</v>
      </c>
      <c r="D84" s="31">
        <f>25639+7424</f>
        <v>33063</v>
      </c>
      <c r="E84" s="31">
        <v>43837</v>
      </c>
      <c r="F84" s="31">
        <v>19003</v>
      </c>
      <c r="G84" s="31">
        <v>0</v>
      </c>
    </row>
    <row r="85" spans="1:13" x14ac:dyDescent="0.25">
      <c r="A85" s="19" t="s">
        <v>7</v>
      </c>
      <c r="B85" s="16" t="s">
        <v>8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</row>
    <row r="86" spans="1:13" x14ac:dyDescent="0.25">
      <c r="A86" s="19">
        <v>36</v>
      </c>
      <c r="B86" s="16" t="s">
        <v>48</v>
      </c>
      <c r="C86" s="31">
        <v>84133</v>
      </c>
      <c r="D86" s="31">
        <v>3700</v>
      </c>
      <c r="E86" s="31">
        <v>0</v>
      </c>
      <c r="F86" s="31">
        <v>0</v>
      </c>
      <c r="G86" s="31">
        <v>0</v>
      </c>
    </row>
    <row r="87" spans="1:13" x14ac:dyDescent="0.25">
      <c r="A87" s="19">
        <v>38</v>
      </c>
      <c r="B87" s="16" t="s">
        <v>42</v>
      </c>
      <c r="C87" s="31">
        <v>0</v>
      </c>
      <c r="D87" s="31">
        <v>36380</v>
      </c>
      <c r="E87" s="31"/>
      <c r="F87" s="31"/>
      <c r="G87" s="31"/>
    </row>
    <row r="88" spans="1:13" x14ac:dyDescent="0.25">
      <c r="A88" s="18" t="s">
        <v>11</v>
      </c>
      <c r="B88" s="16" t="s">
        <v>12</v>
      </c>
      <c r="C88" s="30">
        <f>SUM(C89:C91)</f>
        <v>0</v>
      </c>
      <c r="D88" s="30">
        <f t="shared" ref="D88:G88" si="40">SUM(D89:D91)</f>
        <v>0</v>
      </c>
      <c r="E88" s="30">
        <f t="shared" si="40"/>
        <v>0</v>
      </c>
      <c r="F88" s="30">
        <f t="shared" si="40"/>
        <v>0</v>
      </c>
      <c r="G88" s="30">
        <f t="shared" si="40"/>
        <v>0</v>
      </c>
      <c r="J88" s="28"/>
    </row>
    <row r="89" spans="1:13" x14ac:dyDescent="0.25">
      <c r="A89" s="19" t="s">
        <v>19</v>
      </c>
      <c r="B89" s="16" t="s">
        <v>20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  <c r="J89" s="28"/>
    </row>
    <row r="90" spans="1:13" x14ac:dyDescent="0.25">
      <c r="A90" s="19" t="s">
        <v>13</v>
      </c>
      <c r="B90" s="16" t="s">
        <v>14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  <c r="J90" s="28"/>
    </row>
    <row r="91" spans="1:13" x14ac:dyDescent="0.25">
      <c r="A91" s="19" t="s">
        <v>15</v>
      </c>
      <c r="B91" s="16" t="s">
        <v>16</v>
      </c>
      <c r="C91" s="31">
        <v>0</v>
      </c>
      <c r="D91" s="31">
        <v>0</v>
      </c>
      <c r="E91" s="31">
        <v>0</v>
      </c>
      <c r="F91" s="31">
        <v>0</v>
      </c>
      <c r="G91" s="31">
        <v>0</v>
      </c>
      <c r="J91" s="28"/>
    </row>
    <row r="92" spans="1:13" x14ac:dyDescent="0.25">
      <c r="A92" s="22">
        <v>61</v>
      </c>
      <c r="B92" s="23" t="s">
        <v>38</v>
      </c>
      <c r="C92" s="35">
        <f t="shared" ref="C92:G92" si="41">C93+C98</f>
        <v>41768</v>
      </c>
      <c r="D92" s="30">
        <f t="shared" si="41"/>
        <v>242</v>
      </c>
      <c r="E92" s="30">
        <f t="shared" si="41"/>
        <v>0</v>
      </c>
      <c r="F92" s="30">
        <f t="shared" si="41"/>
        <v>0</v>
      </c>
      <c r="G92" s="30">
        <f t="shared" si="41"/>
        <v>0</v>
      </c>
      <c r="J92" s="28"/>
    </row>
    <row r="93" spans="1:13" x14ac:dyDescent="0.25">
      <c r="A93" s="18" t="s">
        <v>1</v>
      </c>
      <c r="B93" s="16" t="s">
        <v>2</v>
      </c>
      <c r="C93" s="35">
        <f t="shared" ref="C93:G93" si="42">SUM(C94:C97)</f>
        <v>41768</v>
      </c>
      <c r="D93" s="35">
        <f t="shared" si="42"/>
        <v>0</v>
      </c>
      <c r="E93" s="35">
        <f t="shared" si="42"/>
        <v>0</v>
      </c>
      <c r="F93" s="35">
        <f t="shared" si="42"/>
        <v>0</v>
      </c>
      <c r="G93" s="35">
        <f t="shared" si="42"/>
        <v>0</v>
      </c>
      <c r="J93" s="28"/>
    </row>
    <row r="94" spans="1:13" x14ac:dyDescent="0.25">
      <c r="A94" s="19" t="s">
        <v>5</v>
      </c>
      <c r="B94" s="16" t="s">
        <v>6</v>
      </c>
      <c r="C94" s="31">
        <v>35636</v>
      </c>
      <c r="D94" s="31">
        <v>0</v>
      </c>
      <c r="E94" s="31">
        <v>0</v>
      </c>
      <c r="F94" s="31">
        <v>0</v>
      </c>
      <c r="G94" s="31">
        <v>0</v>
      </c>
      <c r="M94" s="28"/>
    </row>
    <row r="95" spans="1:13" x14ac:dyDescent="0.25">
      <c r="A95" s="19" t="s">
        <v>3</v>
      </c>
      <c r="B95" s="16" t="s">
        <v>4</v>
      </c>
      <c r="C95" s="31">
        <v>6132</v>
      </c>
      <c r="D95" s="31">
        <v>0</v>
      </c>
      <c r="E95" s="31">
        <v>0</v>
      </c>
      <c r="F95" s="31">
        <v>0</v>
      </c>
      <c r="G95" s="31">
        <v>0</v>
      </c>
    </row>
    <row r="96" spans="1:13" s="1" customFormat="1" x14ac:dyDescent="0.25">
      <c r="A96" s="19" t="s">
        <v>7</v>
      </c>
      <c r="B96" s="16" t="s">
        <v>8</v>
      </c>
      <c r="C96" s="31">
        <v>0</v>
      </c>
      <c r="D96" s="31">
        <v>0</v>
      </c>
      <c r="E96" s="31">
        <v>0</v>
      </c>
      <c r="F96" s="31">
        <v>0</v>
      </c>
      <c r="G96" s="31">
        <v>0</v>
      </c>
      <c r="I96" s="2"/>
      <c r="J96" s="28"/>
      <c r="K96" s="2"/>
      <c r="L96" s="2"/>
      <c r="M96" s="2"/>
    </row>
    <row r="97" spans="1:10" x14ac:dyDescent="0.25">
      <c r="A97" s="19" t="s">
        <v>9</v>
      </c>
      <c r="B97" s="16" t="s">
        <v>10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  <c r="J97" s="28"/>
    </row>
    <row r="98" spans="1:10" x14ac:dyDescent="0.25">
      <c r="A98" s="18" t="s">
        <v>11</v>
      </c>
      <c r="B98" s="16" t="s">
        <v>12</v>
      </c>
      <c r="C98" s="30">
        <f>SUM(C99:C101)</f>
        <v>0</v>
      </c>
      <c r="D98" s="30">
        <f t="shared" ref="D98:G98" si="43">SUM(D99:D101)</f>
        <v>242</v>
      </c>
      <c r="E98" s="30">
        <f t="shared" si="43"/>
        <v>0</v>
      </c>
      <c r="F98" s="30">
        <f t="shared" si="43"/>
        <v>0</v>
      </c>
      <c r="G98" s="30">
        <f t="shared" si="43"/>
        <v>0</v>
      </c>
      <c r="J98" s="28"/>
    </row>
    <row r="99" spans="1:10" x14ac:dyDescent="0.25">
      <c r="A99" s="19" t="s">
        <v>19</v>
      </c>
      <c r="B99" s="16" t="s">
        <v>20</v>
      </c>
      <c r="C99" s="31">
        <v>0</v>
      </c>
      <c r="D99" s="31">
        <v>0</v>
      </c>
      <c r="E99" s="31">
        <v>0</v>
      </c>
      <c r="F99" s="31">
        <v>0</v>
      </c>
      <c r="G99" s="31">
        <v>0</v>
      </c>
      <c r="J99" s="28"/>
    </row>
    <row r="100" spans="1:10" x14ac:dyDescent="0.25">
      <c r="A100" s="19" t="s">
        <v>13</v>
      </c>
      <c r="B100" s="16" t="s">
        <v>14</v>
      </c>
      <c r="C100" s="31">
        <v>0</v>
      </c>
      <c r="D100" s="31">
        <v>242</v>
      </c>
      <c r="E100" s="31">
        <v>0</v>
      </c>
      <c r="F100" s="31">
        <v>0</v>
      </c>
      <c r="G100" s="31">
        <v>0</v>
      </c>
      <c r="J100" s="28"/>
    </row>
    <row r="101" spans="1:10" x14ac:dyDescent="0.25">
      <c r="A101" s="19" t="s">
        <v>15</v>
      </c>
      <c r="B101" s="16" t="s">
        <v>16</v>
      </c>
      <c r="C101" s="31">
        <v>0</v>
      </c>
      <c r="D101" s="31">
        <v>0</v>
      </c>
      <c r="E101" s="31">
        <v>0</v>
      </c>
      <c r="F101" s="31">
        <v>0</v>
      </c>
      <c r="G101" s="31">
        <v>0</v>
      </c>
      <c r="J101" s="28"/>
    </row>
    <row r="102" spans="1:10" x14ac:dyDescent="0.25">
      <c r="A102" s="22">
        <v>61</v>
      </c>
      <c r="B102" s="23" t="s">
        <v>38</v>
      </c>
      <c r="C102" s="30">
        <f t="shared" ref="C102:D102" si="44">C103+C108</f>
        <v>0</v>
      </c>
      <c r="D102" s="30">
        <f t="shared" si="44"/>
        <v>0</v>
      </c>
      <c r="E102" s="30">
        <f t="shared" ref="E102" si="45">E103+E108</f>
        <v>65052</v>
      </c>
      <c r="F102" s="30">
        <f t="shared" ref="F102:G102" si="46">F103+F108</f>
        <v>55937</v>
      </c>
      <c r="G102" s="30">
        <f t="shared" si="46"/>
        <v>27108</v>
      </c>
    </row>
    <row r="103" spans="1:10" x14ac:dyDescent="0.25">
      <c r="A103" s="18" t="s">
        <v>1</v>
      </c>
      <c r="B103" s="16" t="s">
        <v>2</v>
      </c>
      <c r="C103" s="30">
        <f t="shared" ref="C103:D103" si="47">SUM(C104:C107)</f>
        <v>0</v>
      </c>
      <c r="D103" s="30">
        <f t="shared" si="47"/>
        <v>0</v>
      </c>
      <c r="E103" s="30">
        <f t="shared" ref="E103" si="48">SUM(E104:E107)</f>
        <v>65052</v>
      </c>
      <c r="F103" s="30">
        <f t="shared" ref="F103:G103" si="49">SUM(F104:F107)</f>
        <v>55937</v>
      </c>
      <c r="G103" s="30">
        <f t="shared" si="49"/>
        <v>27108</v>
      </c>
    </row>
    <row r="104" spans="1:10" x14ac:dyDescent="0.25">
      <c r="A104" s="19" t="s">
        <v>5</v>
      </c>
      <c r="B104" s="16" t="s">
        <v>6</v>
      </c>
      <c r="C104" s="31">
        <v>0</v>
      </c>
      <c r="D104" s="31">
        <v>0</v>
      </c>
      <c r="E104" s="31">
        <f>55937+8515</f>
        <v>64452</v>
      </c>
      <c r="F104" s="31">
        <v>55937</v>
      </c>
      <c r="G104" s="31">
        <v>27108</v>
      </c>
      <c r="I104" s="20"/>
      <c r="J104" s="20"/>
    </row>
    <row r="105" spans="1:10" x14ac:dyDescent="0.25">
      <c r="A105" s="19" t="s">
        <v>3</v>
      </c>
      <c r="B105" s="16" t="s">
        <v>4</v>
      </c>
      <c r="C105" s="31">
        <v>0</v>
      </c>
      <c r="D105" s="31">
        <v>0</v>
      </c>
      <c r="E105" s="31">
        <v>600</v>
      </c>
      <c r="F105" s="31">
        <v>0</v>
      </c>
      <c r="G105" s="31">
        <v>0</v>
      </c>
    </row>
    <row r="106" spans="1:10" x14ac:dyDescent="0.25">
      <c r="A106" s="19" t="s">
        <v>7</v>
      </c>
      <c r="B106" s="16" t="s">
        <v>8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</row>
    <row r="107" spans="1:10" x14ac:dyDescent="0.25">
      <c r="A107" s="19" t="s">
        <v>9</v>
      </c>
      <c r="B107" s="16" t="s">
        <v>10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</row>
    <row r="108" spans="1:10" x14ac:dyDescent="0.25">
      <c r="A108" s="18" t="s">
        <v>11</v>
      </c>
      <c r="B108" s="16" t="s">
        <v>12</v>
      </c>
      <c r="C108" s="30">
        <f>SUM(C109:C111)</f>
        <v>0</v>
      </c>
      <c r="D108" s="30">
        <f t="shared" ref="D108:G108" si="50">SUM(D109:D111)</f>
        <v>0</v>
      </c>
      <c r="E108" s="30">
        <f t="shared" si="50"/>
        <v>0</v>
      </c>
      <c r="F108" s="30">
        <f t="shared" si="50"/>
        <v>0</v>
      </c>
      <c r="G108" s="30">
        <f t="shared" si="50"/>
        <v>0</v>
      </c>
    </row>
    <row r="109" spans="1:10" x14ac:dyDescent="0.25">
      <c r="A109" s="19" t="s">
        <v>19</v>
      </c>
      <c r="B109" s="16" t="s">
        <v>20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</row>
    <row r="110" spans="1:10" x14ac:dyDescent="0.25">
      <c r="A110" s="19" t="s">
        <v>13</v>
      </c>
      <c r="B110" s="16" t="s">
        <v>14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</row>
    <row r="111" spans="1:10" x14ac:dyDescent="0.25">
      <c r="A111" s="19" t="s">
        <v>15</v>
      </c>
      <c r="B111" s="16" t="s">
        <v>16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</row>
    <row r="112" spans="1:10" x14ac:dyDescent="0.25">
      <c r="A112" s="21" t="s">
        <v>49</v>
      </c>
      <c r="B112" s="25" t="s">
        <v>50</v>
      </c>
      <c r="C112" s="29">
        <f t="shared" ref="C112:G112" si="51">C113</f>
        <v>11994</v>
      </c>
      <c r="D112" s="29">
        <f t="shared" si="51"/>
        <v>0</v>
      </c>
      <c r="E112" s="29">
        <f t="shared" si="51"/>
        <v>0</v>
      </c>
      <c r="F112" s="29">
        <f t="shared" si="51"/>
        <v>0</v>
      </c>
      <c r="G112" s="29">
        <f t="shared" si="51"/>
        <v>0</v>
      </c>
    </row>
    <row r="113" spans="1:7" x14ac:dyDescent="0.25">
      <c r="A113" s="15" t="s">
        <v>17</v>
      </c>
      <c r="B113" s="16" t="s">
        <v>18</v>
      </c>
      <c r="C113" s="30">
        <f>C114+C124</f>
        <v>11994</v>
      </c>
      <c r="D113" s="30">
        <f t="shared" ref="D113:G113" si="52">D114+D124</f>
        <v>0</v>
      </c>
      <c r="E113" s="30">
        <f t="shared" si="52"/>
        <v>0</v>
      </c>
      <c r="F113" s="30">
        <f t="shared" si="52"/>
        <v>0</v>
      </c>
      <c r="G113" s="30">
        <f t="shared" si="52"/>
        <v>0</v>
      </c>
    </row>
    <row r="114" spans="1:7" x14ac:dyDescent="0.25">
      <c r="A114" s="22" t="s">
        <v>51</v>
      </c>
      <c r="B114" s="23" t="s">
        <v>52</v>
      </c>
      <c r="C114" s="30">
        <f t="shared" ref="C114" si="53">C115+C120</f>
        <v>1799</v>
      </c>
      <c r="D114" s="30">
        <f t="shared" ref="D114:G114" si="54">D115+D120</f>
        <v>0</v>
      </c>
      <c r="E114" s="30">
        <f t="shared" si="54"/>
        <v>0</v>
      </c>
      <c r="F114" s="30">
        <f t="shared" si="54"/>
        <v>0</v>
      </c>
      <c r="G114" s="30">
        <f t="shared" si="54"/>
        <v>0</v>
      </c>
    </row>
    <row r="115" spans="1:7" x14ac:dyDescent="0.25">
      <c r="A115" s="18" t="s">
        <v>1</v>
      </c>
      <c r="B115" s="16" t="s">
        <v>2</v>
      </c>
      <c r="C115" s="30">
        <f>SUM(C116:C119)</f>
        <v>1322</v>
      </c>
      <c r="D115" s="30">
        <f t="shared" ref="D115:G115" si="55">SUM(D116:D119)</f>
        <v>0</v>
      </c>
      <c r="E115" s="30">
        <f t="shared" si="55"/>
        <v>0</v>
      </c>
      <c r="F115" s="30">
        <f t="shared" si="55"/>
        <v>0</v>
      </c>
      <c r="G115" s="30">
        <f t="shared" si="55"/>
        <v>0</v>
      </c>
    </row>
    <row r="116" spans="1:7" x14ac:dyDescent="0.25">
      <c r="A116" s="19" t="s">
        <v>5</v>
      </c>
      <c r="B116" s="16" t="s">
        <v>6</v>
      </c>
      <c r="C116" s="31">
        <v>158</v>
      </c>
      <c r="D116" s="31">
        <v>0</v>
      </c>
      <c r="E116" s="31">
        <v>0</v>
      </c>
      <c r="F116" s="31">
        <v>0</v>
      </c>
      <c r="G116" s="31">
        <v>0</v>
      </c>
    </row>
    <row r="117" spans="1:7" x14ac:dyDescent="0.25">
      <c r="A117" s="19" t="s">
        <v>3</v>
      </c>
      <c r="B117" s="16" t="s">
        <v>4</v>
      </c>
      <c r="C117" s="31">
        <v>1164</v>
      </c>
      <c r="D117" s="31">
        <v>0</v>
      </c>
      <c r="E117" s="31">
        <v>0</v>
      </c>
      <c r="F117" s="31">
        <v>0</v>
      </c>
      <c r="G117" s="31">
        <v>0</v>
      </c>
    </row>
    <row r="118" spans="1:7" x14ac:dyDescent="0.25">
      <c r="A118" s="19" t="s">
        <v>7</v>
      </c>
      <c r="B118" s="16" t="s">
        <v>8</v>
      </c>
      <c r="C118" s="31">
        <v>0</v>
      </c>
      <c r="D118" s="31">
        <v>0</v>
      </c>
      <c r="E118" s="31">
        <v>0</v>
      </c>
      <c r="F118" s="31">
        <v>0</v>
      </c>
      <c r="G118" s="31">
        <v>0</v>
      </c>
    </row>
    <row r="119" spans="1:7" x14ac:dyDescent="0.25">
      <c r="A119" s="19" t="s">
        <v>9</v>
      </c>
      <c r="B119" s="16" t="s">
        <v>10</v>
      </c>
      <c r="C119" s="31">
        <v>0</v>
      </c>
      <c r="D119" s="31">
        <v>0</v>
      </c>
      <c r="E119" s="31">
        <v>0</v>
      </c>
      <c r="F119" s="31">
        <v>0</v>
      </c>
      <c r="G119" s="31">
        <v>0</v>
      </c>
    </row>
    <row r="120" spans="1:7" x14ac:dyDescent="0.25">
      <c r="A120" s="18" t="s">
        <v>11</v>
      </c>
      <c r="B120" s="16" t="s">
        <v>12</v>
      </c>
      <c r="C120" s="30">
        <f>SUM(C121:C123)</f>
        <v>477</v>
      </c>
      <c r="D120" s="30">
        <f t="shared" ref="D120:G120" si="56">SUM(D121:D123)</f>
        <v>0</v>
      </c>
      <c r="E120" s="30">
        <f t="shared" si="56"/>
        <v>0</v>
      </c>
      <c r="F120" s="30">
        <f t="shared" si="56"/>
        <v>0</v>
      </c>
      <c r="G120" s="30">
        <f t="shared" si="56"/>
        <v>0</v>
      </c>
    </row>
    <row r="121" spans="1:7" x14ac:dyDescent="0.25">
      <c r="A121" s="19" t="s">
        <v>19</v>
      </c>
      <c r="B121" s="16" t="s">
        <v>20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</row>
    <row r="122" spans="1:7" x14ac:dyDescent="0.25">
      <c r="A122" s="19" t="s">
        <v>13</v>
      </c>
      <c r="B122" s="16" t="s">
        <v>14</v>
      </c>
      <c r="C122" s="31">
        <v>477</v>
      </c>
      <c r="D122" s="31">
        <v>0</v>
      </c>
      <c r="E122" s="31">
        <v>0</v>
      </c>
      <c r="F122" s="31">
        <v>0</v>
      </c>
      <c r="G122" s="31">
        <v>0</v>
      </c>
    </row>
    <row r="123" spans="1:7" x14ac:dyDescent="0.25">
      <c r="A123" s="19" t="s">
        <v>15</v>
      </c>
      <c r="B123" s="16" t="s">
        <v>16</v>
      </c>
      <c r="C123" s="31">
        <v>0</v>
      </c>
      <c r="D123" s="31">
        <v>0</v>
      </c>
      <c r="E123" s="31">
        <v>0</v>
      </c>
      <c r="F123" s="31">
        <v>0</v>
      </c>
      <c r="G123" s="31">
        <v>0</v>
      </c>
    </row>
    <row r="124" spans="1:7" x14ac:dyDescent="0.25">
      <c r="A124" s="22" t="s">
        <v>53</v>
      </c>
      <c r="B124" s="23" t="s">
        <v>54</v>
      </c>
      <c r="C124" s="30">
        <f t="shared" ref="C124:G124" si="57">C125+C130</f>
        <v>10195</v>
      </c>
      <c r="D124" s="30">
        <f t="shared" si="57"/>
        <v>0</v>
      </c>
      <c r="E124" s="30">
        <f t="shared" si="57"/>
        <v>0</v>
      </c>
      <c r="F124" s="30">
        <f t="shared" si="57"/>
        <v>0</v>
      </c>
      <c r="G124" s="30">
        <f t="shared" si="57"/>
        <v>0</v>
      </c>
    </row>
    <row r="125" spans="1:7" x14ac:dyDescent="0.25">
      <c r="A125" s="18" t="s">
        <v>1</v>
      </c>
      <c r="B125" s="16" t="s">
        <v>2</v>
      </c>
      <c r="C125" s="30">
        <f t="shared" ref="C125:D125" si="58">SUM(C126:C129)</f>
        <v>7490</v>
      </c>
      <c r="D125" s="30">
        <f t="shared" si="58"/>
        <v>0</v>
      </c>
      <c r="E125" s="30">
        <f t="shared" ref="E125:G125" si="59">SUM(E126:E129)</f>
        <v>0</v>
      </c>
      <c r="F125" s="30">
        <f t="shared" si="59"/>
        <v>0</v>
      </c>
      <c r="G125" s="30">
        <f t="shared" si="59"/>
        <v>0</v>
      </c>
    </row>
    <row r="126" spans="1:7" x14ac:dyDescent="0.25">
      <c r="A126" s="19" t="s">
        <v>5</v>
      </c>
      <c r="B126" s="16" t="s">
        <v>6</v>
      </c>
      <c r="C126" s="31">
        <v>895</v>
      </c>
      <c r="D126" s="31">
        <v>0</v>
      </c>
      <c r="E126" s="31">
        <v>0</v>
      </c>
      <c r="F126" s="31">
        <v>0</v>
      </c>
      <c r="G126" s="31">
        <v>0</v>
      </c>
    </row>
    <row r="127" spans="1:7" x14ac:dyDescent="0.25">
      <c r="A127" s="19" t="s">
        <v>3</v>
      </c>
      <c r="B127" s="16" t="s">
        <v>4</v>
      </c>
      <c r="C127" s="31">
        <v>6595</v>
      </c>
      <c r="D127" s="31">
        <v>0</v>
      </c>
      <c r="E127" s="31">
        <v>0</v>
      </c>
      <c r="F127" s="31">
        <v>0</v>
      </c>
      <c r="G127" s="31">
        <v>0</v>
      </c>
    </row>
    <row r="128" spans="1:7" x14ac:dyDescent="0.25">
      <c r="A128" s="19" t="s">
        <v>7</v>
      </c>
      <c r="B128" s="16" t="s">
        <v>8</v>
      </c>
      <c r="C128" s="31">
        <v>0</v>
      </c>
      <c r="D128" s="31">
        <v>0</v>
      </c>
      <c r="E128" s="31">
        <v>0</v>
      </c>
      <c r="F128" s="31">
        <v>0</v>
      </c>
      <c r="G128" s="31">
        <v>0</v>
      </c>
    </row>
    <row r="129" spans="1:7" x14ac:dyDescent="0.25">
      <c r="A129" s="19" t="s">
        <v>9</v>
      </c>
      <c r="B129" s="16" t="s">
        <v>10</v>
      </c>
      <c r="C129" s="31">
        <v>0</v>
      </c>
      <c r="D129" s="31">
        <v>0</v>
      </c>
      <c r="E129" s="31">
        <v>0</v>
      </c>
      <c r="F129" s="31">
        <v>0</v>
      </c>
      <c r="G129" s="31">
        <v>0</v>
      </c>
    </row>
    <row r="130" spans="1:7" x14ac:dyDescent="0.25">
      <c r="A130" s="18" t="s">
        <v>11</v>
      </c>
      <c r="B130" s="16" t="s">
        <v>12</v>
      </c>
      <c r="C130" s="30">
        <f>SUM(C131:C133)</f>
        <v>2705</v>
      </c>
      <c r="D130" s="30">
        <f t="shared" ref="D130:G130" si="60">SUM(D131:D133)</f>
        <v>0</v>
      </c>
      <c r="E130" s="30">
        <f t="shared" si="60"/>
        <v>0</v>
      </c>
      <c r="F130" s="30">
        <f t="shared" si="60"/>
        <v>0</v>
      </c>
      <c r="G130" s="30">
        <f t="shared" si="60"/>
        <v>0</v>
      </c>
    </row>
    <row r="131" spans="1:7" x14ac:dyDescent="0.25">
      <c r="A131" s="19" t="s">
        <v>19</v>
      </c>
      <c r="B131" s="16" t="s">
        <v>20</v>
      </c>
      <c r="C131" s="31">
        <v>0</v>
      </c>
      <c r="D131" s="31">
        <v>0</v>
      </c>
      <c r="E131" s="31">
        <v>0</v>
      </c>
      <c r="F131" s="31">
        <v>0</v>
      </c>
      <c r="G131" s="31">
        <v>0</v>
      </c>
    </row>
    <row r="132" spans="1:7" x14ac:dyDescent="0.25">
      <c r="A132" s="19" t="s">
        <v>13</v>
      </c>
      <c r="B132" s="16" t="s">
        <v>14</v>
      </c>
      <c r="C132" s="31">
        <v>2705</v>
      </c>
      <c r="D132" s="31">
        <v>0</v>
      </c>
      <c r="E132" s="31">
        <v>0</v>
      </c>
      <c r="F132" s="31">
        <v>0</v>
      </c>
      <c r="G132" s="31">
        <v>0</v>
      </c>
    </row>
    <row r="133" spans="1:7" x14ac:dyDescent="0.25">
      <c r="A133" s="19" t="s">
        <v>15</v>
      </c>
      <c r="B133" s="16" t="s">
        <v>16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</row>
    <row r="134" spans="1:7" x14ac:dyDescent="0.25">
      <c r="A134" s="24" t="s">
        <v>60</v>
      </c>
      <c r="B134" s="25" t="s">
        <v>55</v>
      </c>
      <c r="C134" s="29">
        <f t="shared" ref="C134:G135" si="61">C135</f>
        <v>23692</v>
      </c>
      <c r="D134" s="29">
        <f t="shared" si="61"/>
        <v>2240</v>
      </c>
      <c r="E134" s="29">
        <f t="shared" si="61"/>
        <v>0</v>
      </c>
      <c r="F134" s="29">
        <f t="shared" si="61"/>
        <v>0</v>
      </c>
      <c r="G134" s="29">
        <f t="shared" si="61"/>
        <v>0</v>
      </c>
    </row>
    <row r="135" spans="1:7" x14ac:dyDescent="0.25">
      <c r="A135" s="15" t="s">
        <v>17</v>
      </c>
      <c r="B135" s="16" t="s">
        <v>18</v>
      </c>
      <c r="C135" s="30">
        <f>C136</f>
        <v>23692</v>
      </c>
      <c r="D135" s="30">
        <f t="shared" si="61"/>
        <v>2240</v>
      </c>
      <c r="E135" s="30">
        <f t="shared" si="61"/>
        <v>0</v>
      </c>
      <c r="F135" s="30">
        <f t="shared" si="61"/>
        <v>0</v>
      </c>
      <c r="G135" s="30">
        <f t="shared" si="61"/>
        <v>0</v>
      </c>
    </row>
    <row r="136" spans="1:7" x14ac:dyDescent="0.25">
      <c r="A136" s="22">
        <v>563</v>
      </c>
      <c r="B136" s="23" t="s">
        <v>56</v>
      </c>
      <c r="C136" s="30">
        <f>C137+C142</f>
        <v>23692</v>
      </c>
      <c r="D136" s="30">
        <f t="shared" ref="D136:G136" si="62">D137+D142</f>
        <v>2240</v>
      </c>
      <c r="E136" s="30">
        <f t="shared" si="62"/>
        <v>0</v>
      </c>
      <c r="F136" s="30">
        <f t="shared" si="62"/>
        <v>0</v>
      </c>
      <c r="G136" s="30">
        <f t="shared" si="62"/>
        <v>0</v>
      </c>
    </row>
    <row r="137" spans="1:7" x14ac:dyDescent="0.25">
      <c r="A137" s="18" t="s">
        <v>1</v>
      </c>
      <c r="B137" s="16" t="s">
        <v>2</v>
      </c>
      <c r="C137" s="30">
        <f>SUM(C138:C141)</f>
        <v>15155</v>
      </c>
      <c r="D137" s="30">
        <f t="shared" ref="D137:G137" si="63">SUM(D138:D141)</f>
        <v>0</v>
      </c>
      <c r="E137" s="30">
        <f t="shared" si="63"/>
        <v>0</v>
      </c>
      <c r="F137" s="30">
        <f t="shared" si="63"/>
        <v>0</v>
      </c>
      <c r="G137" s="30">
        <f t="shared" si="63"/>
        <v>0</v>
      </c>
    </row>
    <row r="138" spans="1:7" x14ac:dyDescent="0.25">
      <c r="A138" s="19" t="s">
        <v>5</v>
      </c>
      <c r="B138" s="16" t="s">
        <v>6</v>
      </c>
      <c r="C138" s="31">
        <v>1054</v>
      </c>
      <c r="D138" s="31">
        <v>0</v>
      </c>
      <c r="E138" s="31">
        <v>0</v>
      </c>
      <c r="F138" s="31">
        <v>0</v>
      </c>
      <c r="G138" s="31">
        <v>0</v>
      </c>
    </row>
    <row r="139" spans="1:7" x14ac:dyDescent="0.25">
      <c r="A139" s="19" t="s">
        <v>3</v>
      </c>
      <c r="B139" s="16" t="s">
        <v>4</v>
      </c>
      <c r="C139" s="31">
        <v>10239</v>
      </c>
      <c r="D139" s="31">
        <v>0</v>
      </c>
      <c r="E139" s="31">
        <v>0</v>
      </c>
      <c r="F139" s="31">
        <v>0</v>
      </c>
      <c r="G139" s="31">
        <v>0</v>
      </c>
    </row>
    <row r="140" spans="1:7" x14ac:dyDescent="0.25">
      <c r="A140" s="19" t="s">
        <v>7</v>
      </c>
      <c r="B140" s="16" t="s">
        <v>8</v>
      </c>
      <c r="C140" s="31">
        <v>0</v>
      </c>
      <c r="D140" s="31">
        <v>0</v>
      </c>
      <c r="E140" s="31">
        <v>0</v>
      </c>
      <c r="F140" s="31">
        <v>0</v>
      </c>
      <c r="G140" s="31">
        <v>0</v>
      </c>
    </row>
    <row r="141" spans="1:7" x14ac:dyDescent="0.25">
      <c r="A141" s="19">
        <v>36</v>
      </c>
      <c r="B141" s="16" t="s">
        <v>48</v>
      </c>
      <c r="C141" s="31">
        <v>3862</v>
      </c>
      <c r="D141" s="31">
        <v>0</v>
      </c>
      <c r="E141" s="31">
        <v>0</v>
      </c>
      <c r="F141" s="31">
        <v>0</v>
      </c>
      <c r="G141" s="31">
        <v>0</v>
      </c>
    </row>
    <row r="142" spans="1:7" x14ac:dyDescent="0.25">
      <c r="A142" s="18" t="s">
        <v>11</v>
      </c>
      <c r="B142" s="16" t="s">
        <v>12</v>
      </c>
      <c r="C142" s="30">
        <f>SUM(C143:C145)</f>
        <v>8537</v>
      </c>
      <c r="D142" s="30">
        <f t="shared" ref="D142:G142" si="64">SUM(D143:D145)</f>
        <v>2240</v>
      </c>
      <c r="E142" s="30">
        <f t="shared" si="64"/>
        <v>0</v>
      </c>
      <c r="F142" s="30">
        <f t="shared" si="64"/>
        <v>0</v>
      </c>
      <c r="G142" s="30">
        <f t="shared" si="64"/>
        <v>0</v>
      </c>
    </row>
    <row r="143" spans="1:7" x14ac:dyDescent="0.25">
      <c r="A143" s="19" t="s">
        <v>19</v>
      </c>
      <c r="B143" s="16" t="s">
        <v>20</v>
      </c>
      <c r="C143" s="31">
        <v>0</v>
      </c>
      <c r="D143" s="31">
        <v>0</v>
      </c>
      <c r="E143" s="31">
        <v>0</v>
      </c>
      <c r="F143" s="31">
        <v>0</v>
      </c>
      <c r="G143" s="31">
        <v>0</v>
      </c>
    </row>
    <row r="144" spans="1:7" x14ac:dyDescent="0.25">
      <c r="A144" s="19" t="s">
        <v>13</v>
      </c>
      <c r="B144" s="16" t="s">
        <v>14</v>
      </c>
      <c r="C144" s="31">
        <v>8537</v>
      </c>
      <c r="D144" s="31">
        <v>2240</v>
      </c>
      <c r="E144" s="31">
        <v>0</v>
      </c>
      <c r="F144" s="31">
        <v>0</v>
      </c>
      <c r="G144" s="31">
        <v>0</v>
      </c>
    </row>
    <row r="145" spans="1:7" x14ac:dyDescent="0.25">
      <c r="A145" s="19" t="s">
        <v>15</v>
      </c>
      <c r="B145" s="16" t="s">
        <v>16</v>
      </c>
      <c r="C145" s="31">
        <v>0</v>
      </c>
      <c r="D145" s="31">
        <v>0</v>
      </c>
      <c r="E145" s="31">
        <v>0</v>
      </c>
      <c r="F145" s="31">
        <v>0</v>
      </c>
      <c r="G145" s="31">
        <v>0</v>
      </c>
    </row>
  </sheetData>
  <mergeCells count="2"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GRAFOS</vt:lpstr>
      <vt:lpstr>GRAFOS!Print_Area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Ana Krajina</cp:lastModifiedBy>
  <cp:lastPrinted>2024-11-06T14:20:09Z</cp:lastPrinted>
  <dcterms:created xsi:type="dcterms:W3CDTF">2022-09-23T10:37:40Z</dcterms:created>
  <dcterms:modified xsi:type="dcterms:W3CDTF">2025-02-21T11:06:07Z</dcterms:modified>
</cp:coreProperties>
</file>