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GFOS\Desktop\VIJEĆE 13.11.2024\Izmjene i dopune financijskog plana za 2024. godinu\"/>
    </mc:Choice>
  </mc:AlternateContent>
  <xr:revisionPtr revIDLastSave="0" documentId="13_ncr:1_{4746175C-A14E-47FD-BC8A-A983E169076E}" xr6:coauthVersionLast="36" xr6:coauthVersionMax="36" xr10:uidLastSave="{00000000-0000-0000-0000-000000000000}"/>
  <bookViews>
    <workbookView xWindow="0" yWindow="0" windowWidth="28800" windowHeight="9900" xr2:uid="{00000000-000D-0000-FFFF-FFFF00000000}"/>
  </bookViews>
  <sheets>
    <sheet name="GRAFOS" sheetId="1" r:id="rId1"/>
  </sheets>
  <definedNames>
    <definedName name="_xlnm._FilterDatabase" localSheetId="0" hidden="1">GRAFOS!$C$1:$E$134</definedName>
    <definedName name="_xlnm.Print_Area" localSheetId="0">GRAFOS!$A:$E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D119" i="1" l="1"/>
  <c r="D120" i="1"/>
  <c r="D122" i="1"/>
  <c r="D97" i="1"/>
  <c r="D96" i="1" s="1"/>
  <c r="D87" i="1"/>
  <c r="D88" i="1"/>
  <c r="D61" i="1"/>
  <c r="D62" i="1"/>
  <c r="D64" i="1"/>
  <c r="D65" i="1"/>
  <c r="D60" i="1"/>
  <c r="D54" i="1"/>
  <c r="D55" i="1"/>
  <c r="D57" i="1"/>
  <c r="D58" i="1"/>
  <c r="D51" i="1"/>
  <c r="D50" i="1"/>
  <c r="D44" i="1"/>
  <c r="D45" i="1"/>
  <c r="D46" i="1"/>
  <c r="D47" i="1"/>
  <c r="D48" i="1"/>
  <c r="D43" i="1"/>
  <c r="D17" i="1"/>
  <c r="D18" i="1"/>
  <c r="D19" i="1"/>
  <c r="D20" i="1"/>
  <c r="D16" i="1"/>
  <c r="D9" i="1"/>
  <c r="D10" i="1"/>
  <c r="D11" i="1"/>
  <c r="C121" i="1"/>
  <c r="D121" i="1" s="1"/>
  <c r="C118" i="1"/>
  <c r="D118" i="1" s="1"/>
  <c r="C115" i="1"/>
  <c r="C53" i="1" l="1"/>
  <c r="E113" i="1" l="1"/>
  <c r="E75" i="1"/>
  <c r="E72" i="1" s="1"/>
  <c r="C72" i="1"/>
  <c r="D72" i="1"/>
  <c r="C81" i="1"/>
  <c r="C78" i="1" s="1"/>
  <c r="D81" i="1"/>
  <c r="D78" i="1" s="1"/>
  <c r="E81" i="1"/>
  <c r="E78" i="1" s="1"/>
  <c r="E53" i="1"/>
  <c r="D53" i="1" s="1"/>
  <c r="E56" i="1"/>
  <c r="C56" i="1"/>
  <c r="E42" i="1"/>
  <c r="E49" i="1"/>
  <c r="E32" i="1"/>
  <c r="E106" i="1" l="1"/>
  <c r="D113" i="1"/>
  <c r="C52" i="1"/>
  <c r="D56" i="1"/>
  <c r="E41" i="1"/>
  <c r="E52" i="1"/>
  <c r="D52" i="1"/>
  <c r="E8" i="1"/>
  <c r="E7" i="1" l="1"/>
  <c r="E5" i="1"/>
  <c r="E23" i="1"/>
  <c r="E98" i="1" l="1"/>
  <c r="C101" i="1"/>
  <c r="C98" i="1" s="1"/>
  <c r="E96" i="1"/>
  <c r="E93" i="1" s="1"/>
  <c r="D93" i="1"/>
  <c r="C93" i="1"/>
  <c r="C69" i="1"/>
  <c r="D92" i="1"/>
  <c r="D40" i="1"/>
  <c r="D34" i="1"/>
  <c r="D33" i="1"/>
  <c r="D28" i="1"/>
  <c r="D23" i="1"/>
  <c r="E90" i="1"/>
  <c r="C90" i="1"/>
  <c r="C89" i="1" s="1"/>
  <c r="C59" i="1"/>
  <c r="E63" i="1"/>
  <c r="D63" i="1" s="1"/>
  <c r="C49" i="1"/>
  <c r="C42" i="1"/>
  <c r="C32" i="1"/>
  <c r="E38" i="1"/>
  <c r="E31" i="1" s="1"/>
  <c r="C38" i="1"/>
  <c r="C15" i="1"/>
  <c r="E21" i="1"/>
  <c r="C21" i="1"/>
  <c r="E15" i="1"/>
  <c r="C27" i="1"/>
  <c r="C26" i="1" s="1"/>
  <c r="E27" i="1"/>
  <c r="E26" i="1" s="1"/>
  <c r="C8" i="1"/>
  <c r="D8" i="1" s="1"/>
  <c r="D98" i="1" l="1"/>
  <c r="E12" i="1"/>
  <c r="E14" i="1"/>
  <c r="C14" i="1"/>
  <c r="C41" i="1"/>
  <c r="C31" i="1"/>
  <c r="C7" i="1"/>
  <c r="C5" i="1"/>
  <c r="D106" i="1"/>
  <c r="D15" i="1"/>
  <c r="D59" i="1"/>
  <c r="D49" i="1"/>
  <c r="D21" i="1"/>
  <c r="E59" i="1"/>
  <c r="C106" i="1"/>
  <c r="C12" i="1"/>
  <c r="D42" i="1"/>
  <c r="D27" i="1"/>
  <c r="D26" i="1" s="1"/>
  <c r="D38" i="1"/>
  <c r="D32" i="1"/>
  <c r="D31" i="1" s="1"/>
  <c r="D7" i="1"/>
  <c r="C24" i="1"/>
  <c r="D90" i="1"/>
  <c r="C66" i="1"/>
  <c r="E89" i="1"/>
  <c r="C86" i="1"/>
  <c r="D5" i="1" l="1"/>
  <c r="C4" i="1"/>
  <c r="E4" i="1"/>
  <c r="D12" i="1"/>
  <c r="C29" i="1"/>
  <c r="D14" i="1"/>
  <c r="D41" i="1"/>
  <c r="C83" i="1"/>
  <c r="D86" i="1"/>
  <c r="D89" i="1"/>
  <c r="E83" i="1"/>
  <c r="E29" i="1"/>
  <c r="D24" i="1"/>
  <c r="D83" i="1"/>
  <c r="D29" i="1" l="1"/>
  <c r="D4" i="1" s="1"/>
  <c r="D3" i="1" s="1"/>
  <c r="D2" i="1" s="1"/>
  <c r="E3" i="1"/>
  <c r="E2" i="1" s="1"/>
  <c r="C3" i="1"/>
  <c r="C2" i="1" s="1"/>
</calcChain>
</file>

<file path=xl/sharedStrings.xml><?xml version="1.0" encoding="utf-8"?>
<sst xmlns="http://schemas.openxmlformats.org/spreadsheetml/2006/main" count="224" uniqueCount="69">
  <si>
    <t>Povećanje/ Smanjenje</t>
  </si>
  <si>
    <t>080</t>
  </si>
  <si>
    <t>08006</t>
  </si>
  <si>
    <t>Sveučilišta i veleučilišta u Republici Hrvatskoj</t>
  </si>
  <si>
    <t>3705</t>
  </si>
  <si>
    <t>VISOKO OBRAZOVANJE</t>
  </si>
  <si>
    <t>A621003</t>
  </si>
  <si>
    <t>REDOVNA DJELATNOST SVEUČILIŠTA U OSIJEKU</t>
  </si>
  <si>
    <t>0942</t>
  </si>
  <si>
    <t>Drugi stupanj visoke naobrazbe</t>
  </si>
  <si>
    <t>11</t>
  </si>
  <si>
    <t>Opći prihodi i primici</t>
  </si>
  <si>
    <t>31</t>
  </si>
  <si>
    <t>Rashodi za zaposlene</t>
  </si>
  <si>
    <t>32</t>
  </si>
  <si>
    <t>Materijalni rashodi</t>
  </si>
  <si>
    <t>38</t>
  </si>
  <si>
    <t>Ostali rashodi</t>
  </si>
  <si>
    <t>A622122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</si>
  <si>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</si>
  <si>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</si>
  <si>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</si>
  <si>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</si>
  <si>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</si>
  <si>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</si>
  <si>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42</t>
  </si>
  <si>
    <t>Rashodi za nabavu proizvedene dugotrajne imovine</t>
  </si>
  <si>
    <t>422</t>
  </si>
  <si>
    <t>Postrojenja i oprema</t>
  </si>
  <si>
    <t>424</t>
  </si>
  <si>
    <t>Knjige, umjetnička djela i ostale izložbene vrijednosti</t>
  </si>
  <si>
    <t>A679090</t>
  </si>
  <si>
    <t>Vlastiti prihodi</t>
  </si>
  <si>
    <t>43</t>
  </si>
  <si>
    <t>Ostali prihodi za posebne namjene</t>
  </si>
  <si>
    <t>36</t>
  </si>
  <si>
    <t>Pomoći dane u inozemstvo i unutar općeg proračuna</t>
  </si>
  <si>
    <t>Ostale pomoći</t>
  </si>
  <si>
    <t>61</t>
  </si>
  <si>
    <t>Donacije</t>
  </si>
  <si>
    <t>A621183</t>
  </si>
  <si>
    <t>STIPENDIJE I ŠKOLARINE ZA DOKTORSKI STUDIJ</t>
  </si>
  <si>
    <t>A679071.018</t>
  </si>
  <si>
    <t>3</t>
  </si>
  <si>
    <t>Rashodi poslovanja</t>
  </si>
  <si>
    <t>A679071.073</t>
  </si>
  <si>
    <t>'Partnership for Virtual Laboratories in Civil Engineering - PARFORCE (pr. broj: 2020-1-DE01-KA226-HE-005783)</t>
  </si>
  <si>
    <t>A679071.005</t>
  </si>
  <si>
    <t xml:space="preserve"> A679071.085</t>
  </si>
  <si>
    <t>EYES HEARTS HANDS Urban Revolution</t>
  </si>
  <si>
    <t xml:space="preserve"> A679071.087</t>
  </si>
  <si>
    <t>Plan 2024.</t>
  </si>
  <si>
    <t>Novi plan 2024.</t>
  </si>
  <si>
    <t>Rashodi za nabavu nefinancijske imovine</t>
  </si>
  <si>
    <t>Pomoći EU</t>
  </si>
  <si>
    <t xml:space="preserve">Ostale pomoći </t>
  </si>
  <si>
    <t>K679084.005</t>
  </si>
  <si>
    <t>,</t>
  </si>
  <si>
    <t>A679071.086</t>
  </si>
  <si>
    <t>4</t>
  </si>
  <si>
    <t>MINISTARSTVO ZNANOSTI, OBRAZOVANJA I MLADIH</t>
  </si>
  <si>
    <t>IZMJENE I DOPUNE FINANCIJSKOG PLANA 2024. SVEUČILIŠTE JOSIPA JURJA STROSSMAYERA U OSIJEKU
GRAĐEVINSKI I ARHITEKTONSKI FAKULTET OSIJEK</t>
  </si>
  <si>
    <t>Razvoj i primjena naprednih građevinskih
materijala za izgradnju zdravih zgrada: zaštita od neionizirajućeg zračenja</t>
  </si>
  <si>
    <t>Documenting chardak house for preserving
 endangered wooden structure along Drava and Danube rivers in Croatia EWAP2010LG</t>
  </si>
  <si>
    <t>ERASMUS+ projekt individualne mobilnosti,
nastavnog i nenastavnog osoblja kroz boravak na inozemnim ustanovama</t>
  </si>
  <si>
    <t>Intelligent Methods for Structures
Elements and Materials</t>
  </si>
  <si>
    <t>ERAMCA-Procjena ekološkog rizika
 i ublažavanje imovine kulturne baštine u Srednjoj Aziji</t>
  </si>
  <si>
    <t>REDOVNA DJELATNOST SVEUČILIŠTA U OSIJEKU
(IZ EVIDENCIJSKIH PRIHODA)</t>
  </si>
  <si>
    <t>PROGRAMSKO FINANCIRANJE
 JAVNIH VISOKIH UČILIŠTA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</si>
</sst>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">
    <xf numFmtId="0" fontId="0" fillId="0" borderId="0"/>
    <xf numFmtId="0" fontId="1" fillId="2" borderId="1" applyProtection="0">
      <alignment vertical="center"/>
    </xf>
    <xf numFmtId="4" fontId="1" fillId="2" borderId="1" applyNumberFormat="0" applyProtection="0">
      <alignment horizontal="left" vertical="center" indent="1"/>
    </xf>
    <xf numFmtId="4" fontId="1" fillId="3" borderId="1" applyNumberFormat="0" applyProtection="0">
      <alignment horizontal="right" vertical="center"/>
    </xf>
    <xf numFmtId="4" fontId="1" fillId="4" borderId="1" applyNumberFormat="0" applyProtection="0">
      <alignment horizontal="left" vertical="center" indent="1"/>
    </xf>
    <xf numFmtId="4" fontId="1" fillId="5" borderId="1" applyNumberFormat="0" applyProtection="0">
      <alignment vertical="center"/>
    </xf>
    <xf numFmtId="0" fontId="1" fillId="6" borderId="1" applyNumberFormat="0" applyProtection="0">
      <alignment horizontal="left" vertical="center" indent="1"/>
    </xf>
    <xf numFmtId="0" fontId="1" fillId="7" borderId="1" applyNumberFormat="0" applyProtection="0">
      <alignment horizontal="left" vertical="center" indent="1"/>
    </xf>
    <xf numFmtId="0" fontId="1" fillId="8" borderId="1" applyNumberFormat="0" applyProtection="0">
      <alignment horizontal="left" vertical="center" wrapText="1" indent="1"/>
    </xf>
    <xf numFmtId="0" fontId="1" fillId="9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0" fontId="8" fillId="12" borderId="3" applyNumberFormat="0" applyProtection="0">
      <alignment horizontal="left" vertical="center" indent="1"/>
    </xf>
  </cellStyleXfs>
  <cellXfs count="68">
    <xf numFmtId="0" fontId="0" fillId="0" borderId="0" xfId="0"/>
    <xf numFmtId="0" fontId="2" fillId="0" borderId="0" xfId="0" applyFont="1"/>
    <xf numFmtId="0" fontId="3" fillId="9" borderId="2" xfId="9" quotePrefix="1" applyFont="1" applyBorder="1" applyAlignment="1">
      <alignment horizontal="left" vertical="center" indent="6"/>
    </xf>
    <xf numFmtId="0" fontId="3" fillId="9" borderId="2" xfId="9" quotePrefix="1" applyFont="1" applyBorder="1">
      <alignment horizontal="left" vertical="center" indent="1"/>
    </xf>
    <xf numFmtId="0" fontId="3" fillId="9" borderId="2" xfId="9" quotePrefix="1" applyFont="1" applyBorder="1" applyAlignment="1">
      <alignment horizontal="left" vertical="center" indent="8"/>
    </xf>
    <xf numFmtId="0" fontId="3" fillId="9" borderId="2" xfId="9" quotePrefix="1" applyFont="1" applyBorder="1" applyAlignment="1">
      <alignment horizontal="left" vertical="center" indent="9"/>
    </xf>
    <xf numFmtId="0" fontId="5" fillId="9" borderId="2" xfId="9" quotePrefix="1" applyFont="1" applyBorder="1">
      <alignment horizontal="left" vertical="center" indent="1"/>
    </xf>
    <xf numFmtId="0" fontId="5" fillId="9" borderId="2" xfId="9" quotePrefix="1" applyFont="1" applyBorder="1" applyAlignment="1">
      <alignment horizontal="left" vertical="center" indent="7"/>
    </xf>
    <xf numFmtId="3" fontId="3" fillId="10" borderId="2" xfId="5" applyNumberFormat="1" applyFont="1" applyFill="1" applyBorder="1">
      <alignment vertical="center"/>
    </xf>
    <xf numFmtId="3" fontId="2" fillId="0" borderId="0" xfId="0" applyNumberFormat="1" applyFont="1"/>
    <xf numFmtId="0" fontId="3" fillId="11" borderId="2" xfId="9" quotePrefix="1" applyFont="1" applyFill="1" applyBorder="1">
      <alignment horizontal="left" vertical="center" indent="1"/>
    </xf>
    <xf numFmtId="0" fontId="3" fillId="11" borderId="2" xfId="9" quotePrefix="1" applyFont="1" applyFill="1" applyBorder="1" applyAlignment="1">
      <alignment horizontal="left" vertical="center" indent="8"/>
    </xf>
    <xf numFmtId="0" fontId="4" fillId="13" borderId="2" xfId="9" quotePrefix="1" applyFont="1" applyFill="1" applyBorder="1" applyAlignment="1">
      <alignment horizontal="left" vertical="center" indent="5"/>
    </xf>
    <xf numFmtId="0" fontId="4" fillId="13" borderId="2" xfId="9" quotePrefix="1" applyFont="1" applyFill="1" applyBorder="1">
      <alignment horizontal="left" vertical="center" indent="1"/>
    </xf>
    <xf numFmtId="0" fontId="2" fillId="10" borderId="0" xfId="0" applyFont="1" applyFill="1"/>
    <xf numFmtId="0" fontId="4" fillId="9" borderId="2" xfId="9" quotePrefix="1" applyFont="1" applyBorder="1" applyAlignment="1">
      <alignment horizontal="left" vertical="center" indent="8"/>
    </xf>
    <xf numFmtId="0" fontId="4" fillId="9" borderId="2" xfId="9" quotePrefix="1" applyFont="1" applyBorder="1">
      <alignment horizontal="left" vertical="center" indent="1"/>
    </xf>
    <xf numFmtId="0" fontId="4" fillId="11" borderId="2" xfId="9" quotePrefix="1" applyFont="1" applyFill="1" applyBorder="1">
      <alignment horizontal="left" vertical="center" indent="1"/>
    </xf>
    <xf numFmtId="0" fontId="4" fillId="11" borderId="2" xfId="9" quotePrefix="1" applyFont="1" applyFill="1" applyBorder="1" applyAlignment="1">
      <alignment horizontal="left" vertical="center" indent="8"/>
    </xf>
    <xf numFmtId="0" fontId="4" fillId="9" borderId="2" xfId="9" quotePrefix="1" applyFont="1" applyBorder="1" applyAlignment="1">
      <alignment horizontal="left" vertical="center" indent="9"/>
    </xf>
    <xf numFmtId="3" fontId="4" fillId="10" borderId="2" xfId="5" applyNumberFormat="1" applyFont="1" applyFill="1" applyBorder="1">
      <alignment vertical="center"/>
    </xf>
    <xf numFmtId="0" fontId="5" fillId="13" borderId="2" xfId="9" quotePrefix="1" applyFont="1" applyFill="1" applyBorder="1">
      <alignment horizontal="left" vertical="center" indent="1"/>
    </xf>
    <xf numFmtId="0" fontId="5" fillId="13" borderId="2" xfId="9" quotePrefix="1" applyFont="1" applyFill="1" applyBorder="1" applyAlignment="1">
      <alignment horizontal="left" vertical="center" indent="5"/>
    </xf>
    <xf numFmtId="3" fontId="4" fillId="10" borderId="2" xfId="10" applyNumberFormat="1" applyFont="1" applyFill="1" applyBorder="1">
      <alignment horizontal="right" vertical="center"/>
    </xf>
    <xf numFmtId="0" fontId="9" fillId="0" borderId="0" xfId="0" applyFont="1"/>
    <xf numFmtId="0" fontId="6" fillId="9" borderId="2" xfId="9" quotePrefix="1" applyFont="1" applyBorder="1">
      <alignment horizontal="left" vertical="center" indent="1"/>
    </xf>
    <xf numFmtId="3" fontId="7" fillId="0" borderId="2" xfId="0" applyNumberFormat="1" applyFont="1" applyBorder="1"/>
    <xf numFmtId="0" fontId="7" fillId="0" borderId="0" xfId="0" applyFont="1"/>
    <xf numFmtId="0" fontId="4" fillId="9" borderId="2" xfId="9" quotePrefix="1" applyFont="1" applyBorder="1" applyAlignment="1">
      <alignment horizontal="left" vertical="center" indent="7"/>
    </xf>
    <xf numFmtId="0" fontId="6" fillId="11" borderId="2" xfId="9" quotePrefix="1" applyFont="1" applyFill="1" applyBorder="1" applyAlignment="1">
      <alignment horizontal="left" vertical="center" indent="8"/>
    </xf>
    <xf numFmtId="0" fontId="6" fillId="11" borderId="2" xfId="9" quotePrefix="1" applyFont="1" applyFill="1" applyBorder="1">
      <alignment horizontal="left" vertical="center" indent="1"/>
    </xf>
    <xf numFmtId="3" fontId="4" fillId="13" borderId="2" xfId="0" applyNumberFormat="1" applyFont="1" applyFill="1" applyBorder="1"/>
    <xf numFmtId="0" fontId="6" fillId="9" borderId="2" xfId="9" quotePrefix="1" applyFont="1" applyBorder="1" applyAlignment="1">
      <alignment horizontal="left" vertical="center" indent="6"/>
    </xf>
    <xf numFmtId="3" fontId="6" fillId="10" borderId="2" xfId="5" applyNumberFormat="1" applyFont="1" applyFill="1" applyBorder="1">
      <alignment vertical="center"/>
    </xf>
    <xf numFmtId="3" fontId="4" fillId="0" borderId="2" xfId="0" applyNumberFormat="1" applyFont="1" applyBorder="1"/>
    <xf numFmtId="0" fontId="6" fillId="9" borderId="2" xfId="9" quotePrefix="1" applyFont="1" applyBorder="1" applyAlignment="1">
      <alignment horizontal="left" vertical="center" indent="9"/>
    </xf>
    <xf numFmtId="3" fontId="6" fillId="0" borderId="2" xfId="0" applyNumberFormat="1" applyFont="1" applyBorder="1"/>
    <xf numFmtId="3" fontId="5" fillId="13" borderId="2" xfId="5" applyNumberFormat="1" applyFont="1" applyFill="1" applyBorder="1">
      <alignment vertical="center"/>
    </xf>
    <xf numFmtId="3" fontId="3" fillId="10" borderId="2" xfId="10" applyNumberFormat="1" applyFont="1" applyFill="1" applyBorder="1" applyProtection="1">
      <alignment horizontal="right" vertical="center"/>
      <protection locked="0"/>
    </xf>
    <xf numFmtId="3" fontId="4" fillId="10" borderId="2" xfId="10" applyNumberFormat="1" applyFont="1" applyFill="1" applyBorder="1" applyProtection="1">
      <alignment horizontal="right" vertical="center"/>
      <protection locked="0"/>
    </xf>
    <xf numFmtId="3" fontId="4" fillId="13" borderId="2" xfId="5" applyNumberFormat="1" applyFont="1" applyFill="1" applyBorder="1">
      <alignment vertical="center"/>
    </xf>
    <xf numFmtId="0" fontId="3" fillId="11" borderId="2" xfId="9" quotePrefix="1" applyFont="1" applyFill="1" applyBorder="1" applyAlignment="1">
      <alignment horizontal="left" vertical="center" indent="6"/>
    </xf>
    <xf numFmtId="0" fontId="3" fillId="11" borderId="2" xfId="9" quotePrefix="1" applyFont="1" applyFill="1" applyBorder="1" applyAlignment="1">
      <alignment horizontal="left" vertical="center" indent="7"/>
    </xf>
    <xf numFmtId="3" fontId="10" fillId="11" borderId="2" xfId="5" applyNumberFormat="1" applyFont="1" applyFill="1" applyBorder="1">
      <alignment vertical="center"/>
    </xf>
    <xf numFmtId="0" fontId="4" fillId="11" borderId="2" xfId="9" quotePrefix="1" applyFont="1" applyFill="1" applyBorder="1" applyAlignment="1">
      <alignment horizontal="left" vertical="center" indent="7"/>
    </xf>
    <xf numFmtId="0" fontId="5" fillId="11" borderId="2" xfId="9" quotePrefix="1" applyFont="1" applyFill="1" applyBorder="1" applyAlignment="1">
      <alignment horizontal="left" vertical="center" indent="7"/>
    </xf>
    <xf numFmtId="0" fontId="5" fillId="11" borderId="2" xfId="9" quotePrefix="1" applyFont="1" applyFill="1" applyBorder="1">
      <alignment horizontal="left" vertical="center" indent="1"/>
    </xf>
    <xf numFmtId="0" fontId="3" fillId="11" borderId="0" xfId="9" quotePrefix="1" applyFont="1" applyFill="1" applyBorder="1">
      <alignment horizontal="left" vertical="center" indent="1"/>
    </xf>
    <xf numFmtId="0" fontId="6" fillId="11" borderId="2" xfId="9" quotePrefix="1" applyFont="1" applyFill="1" applyBorder="1" applyAlignment="1">
      <alignment horizontal="left" vertical="center" indent="6"/>
    </xf>
    <xf numFmtId="0" fontId="4" fillId="11" borderId="2" xfId="9" quotePrefix="1" applyFont="1" applyFill="1" applyBorder="1" applyAlignment="1">
      <alignment horizontal="left" vertical="center" indent="9"/>
    </xf>
    <xf numFmtId="3" fontId="3" fillId="10" borderId="2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3" fontId="2" fillId="0" borderId="0" xfId="0" applyNumberFormat="1" applyFont="1" applyFill="1"/>
    <xf numFmtId="0" fontId="9" fillId="0" borderId="0" xfId="0" applyFont="1" applyFill="1"/>
    <xf numFmtId="0" fontId="11" fillId="11" borderId="2" xfId="1" quotePrefix="1" applyFont="1" applyFill="1" applyBorder="1" applyAlignment="1">
      <alignment horizontal="center" vertical="center" wrapText="1"/>
    </xf>
    <xf numFmtId="0" fontId="4" fillId="11" borderId="2" xfId="2" quotePrefix="1" applyNumberFormat="1" applyFont="1" applyFill="1" applyBorder="1" applyAlignment="1">
      <alignment horizontal="center" wrapText="1"/>
    </xf>
    <xf numFmtId="0" fontId="5" fillId="13" borderId="2" xfId="9" quotePrefix="1" applyFont="1" applyFill="1" applyBorder="1" applyAlignment="1">
      <alignment horizontal="center" vertical="center"/>
    </xf>
    <xf numFmtId="0" fontId="4" fillId="13" borderId="2" xfId="9" quotePrefix="1" applyFont="1" applyFill="1" applyBorder="1" applyAlignment="1">
      <alignment horizontal="center" vertical="center"/>
    </xf>
    <xf numFmtId="0" fontId="4" fillId="13" borderId="2" xfId="9" quotePrefix="1" applyFont="1" applyFill="1" applyBorder="1" applyAlignment="1">
      <alignment horizontal="left" vertical="center" wrapText="1" indent="1"/>
    </xf>
    <xf numFmtId="0" fontId="4" fillId="13" borderId="3" xfId="11" quotePrefix="1" applyFont="1" applyFill="1" applyAlignment="1">
      <alignment horizontal="left" vertical="center" wrapText="1"/>
    </xf>
    <xf numFmtId="0" fontId="5" fillId="13" borderId="2" xfId="9" quotePrefix="1" applyFont="1" applyFill="1" applyBorder="1" applyAlignment="1">
      <alignment horizontal="left" vertical="center" wrapText="1" indent="1"/>
    </xf>
    <xf numFmtId="0" fontId="4" fillId="11" borderId="2" xfId="6" quotePrefix="1" applyFont="1" applyFill="1" applyBorder="1" applyAlignment="1">
      <alignment horizontal="left" vertical="center" indent="2"/>
    </xf>
    <xf numFmtId="0" fontId="4" fillId="11" borderId="2" xfId="6" quotePrefix="1" applyFont="1" applyFill="1" applyBorder="1">
      <alignment horizontal="left" vertical="center" indent="1"/>
    </xf>
    <xf numFmtId="0" fontId="4" fillId="11" borderId="2" xfId="7" quotePrefix="1" applyFont="1" applyFill="1" applyBorder="1" applyAlignment="1">
      <alignment horizontal="left" vertical="center" indent="3"/>
    </xf>
    <xf numFmtId="0" fontId="4" fillId="11" borderId="2" xfId="7" quotePrefix="1" applyFont="1" applyFill="1" applyBorder="1">
      <alignment horizontal="left" vertical="center" indent="1"/>
    </xf>
    <xf numFmtId="0" fontId="4" fillId="11" borderId="2" xfId="8" quotePrefix="1" applyFont="1" applyFill="1" applyBorder="1" applyAlignment="1">
      <alignment horizontal="left" vertical="center" wrapText="1" indent="4"/>
    </xf>
    <xf numFmtId="0" fontId="4" fillId="11" borderId="2" xfId="8" quotePrefix="1" applyFont="1" applyFill="1" applyBorder="1">
      <alignment horizontal="left" vertical="center" wrapText="1" indent="1"/>
    </xf>
  </cellXfs>
  <cellStyles count="12">
    <cellStyle name="Normal" xfId="0" builtinId="0"/>
    <cellStyle name="SAPBEXaggData 2" xfId="5" xr:uid="{00000000-0005-0000-0000-000001000000}"/>
    <cellStyle name="SAPBEXaggItem 2" xfId="4" xr:uid="{00000000-0005-0000-0000-000002000000}"/>
    <cellStyle name="SAPBEXchaText 2" xfId="1" xr:uid="{00000000-0005-0000-0000-000003000000}"/>
    <cellStyle name="SAPBEXformats 2" xfId="3" xr:uid="{00000000-0005-0000-0000-000004000000}"/>
    <cellStyle name="SAPBEXHLevel0 2" xfId="6" xr:uid="{00000000-0005-0000-0000-000005000000}"/>
    <cellStyle name="SAPBEXHLevel1 2" xfId="7" xr:uid="{00000000-0005-0000-0000-000006000000}"/>
    <cellStyle name="SAPBEXHLevel2 2" xfId="8" xr:uid="{00000000-0005-0000-0000-000007000000}"/>
    <cellStyle name="SAPBEXHLevel3 2" xfId="9" xr:uid="{00000000-0005-0000-0000-000008000000}"/>
    <cellStyle name="SAPBEXstdData 2" xfId="10" xr:uid="{00000000-0005-0000-0000-000009000000}"/>
    <cellStyle name="SAPBEXstdItem" xfId="11" xr:uid="{00000000-0005-0000-0000-00000A000000}"/>
    <cellStyle name="SAPBEXstdItem 2" xfId="2" xr:uid="{00000000-0005-0000-0000-00000B000000}"/>
  </cellStyles>
  <dxfs count="0"/>
  <tableStyles count="0" defaultTableStyle="TableStyleMedium2" defaultPivotStyle="PivotStyleLight16"/>
  <colors>
    <mruColors>
      <color rgb="FFCCFFFF"/>
      <color rgb="FF80808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4"/>
  <sheetViews>
    <sheetView tabSelected="1" workbookViewId="0">
      <selection activeCell="K119" sqref="K119"/>
    </sheetView>
  </sheetViews>
  <sheetFormatPr defaultRowHeight="15" x14ac:dyDescent="0.25"/>
  <cols>
    <col min="1" max="1" width="19.85546875" style="1" customWidth="1"/>
    <col min="2" max="2" width="45.5703125" style="1" customWidth="1"/>
    <col min="3" max="5" width="12.85546875" style="1" customWidth="1"/>
    <col min="6" max="6" width="11.7109375" style="51" bestFit="1" customWidth="1"/>
    <col min="7" max="7" width="10.140625" style="51" bestFit="1" customWidth="1"/>
    <col min="8" max="40" width="9.140625" style="51"/>
    <col min="41" max="16384" width="9.140625" style="1"/>
  </cols>
  <sheetData>
    <row r="1" spans="1:40" ht="46.5" customHeight="1" x14ac:dyDescent="0.25">
      <c r="A1" s="55" t="s">
        <v>61</v>
      </c>
      <c r="B1" s="55"/>
      <c r="C1" s="56" t="s">
        <v>51</v>
      </c>
      <c r="D1" s="56" t="s">
        <v>0</v>
      </c>
      <c r="E1" s="56" t="s">
        <v>52</v>
      </c>
    </row>
    <row r="2" spans="1:40" ht="30" customHeight="1" x14ac:dyDescent="0.25">
      <c r="A2" s="62" t="s">
        <v>1</v>
      </c>
      <c r="B2" s="63" t="s">
        <v>60</v>
      </c>
      <c r="C2" s="43">
        <f>C3</f>
        <v>4353182</v>
      </c>
      <c r="D2" s="43">
        <f t="shared" ref="D2:D3" si="0">D3</f>
        <v>390734</v>
      </c>
      <c r="E2" s="43">
        <f>E3</f>
        <v>4743916</v>
      </c>
      <c r="F2" s="52"/>
      <c r="G2" s="53"/>
    </row>
    <row r="3" spans="1:40" ht="30" customHeight="1" x14ac:dyDescent="0.25">
      <c r="A3" s="64" t="s">
        <v>2</v>
      </c>
      <c r="B3" s="65" t="s">
        <v>3</v>
      </c>
      <c r="C3" s="43">
        <f>C4</f>
        <v>4353182</v>
      </c>
      <c r="D3" s="43">
        <f t="shared" si="0"/>
        <v>390734</v>
      </c>
      <c r="E3" s="43">
        <f>E4</f>
        <v>4743916</v>
      </c>
      <c r="F3" s="52"/>
      <c r="G3" s="53"/>
    </row>
    <row r="4" spans="1:40" ht="30" customHeight="1" x14ac:dyDescent="0.25">
      <c r="A4" s="66" t="s">
        <v>4</v>
      </c>
      <c r="B4" s="67" t="s">
        <v>5</v>
      </c>
      <c r="C4" s="43">
        <f t="shared" ref="C4:D4" si="1">C5+C12+C24+C29+C66+C72+C78+C83+C93+C98+C106+C115</f>
        <v>4353182</v>
      </c>
      <c r="D4" s="43">
        <f t="shared" si="1"/>
        <v>390734</v>
      </c>
      <c r="E4" s="43">
        <f>E5+E12+E24+E29+E66+E72+E78+E83+E93+E98+E106+E115</f>
        <v>4743916</v>
      </c>
      <c r="F4" s="52"/>
      <c r="G4" s="53"/>
    </row>
    <row r="5" spans="1:40" ht="30" customHeight="1" x14ac:dyDescent="0.25">
      <c r="A5" s="12" t="s">
        <v>6</v>
      </c>
      <c r="B5" s="13" t="s">
        <v>7</v>
      </c>
      <c r="C5" s="37">
        <f>C8</f>
        <v>3097943</v>
      </c>
      <c r="D5" s="37">
        <f>E5-C5</f>
        <v>406817</v>
      </c>
      <c r="E5" s="37">
        <f>E8</f>
        <v>3504760</v>
      </c>
      <c r="F5" s="52"/>
      <c r="H5" s="53"/>
    </row>
    <row r="6" spans="1:40" s="14" customFormat="1" x14ac:dyDescent="0.25">
      <c r="A6" s="41" t="s">
        <v>8</v>
      </c>
      <c r="B6" s="10" t="s">
        <v>9</v>
      </c>
      <c r="C6" s="8"/>
      <c r="D6" s="8"/>
      <c r="E6" s="8"/>
      <c r="F6" s="5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</row>
    <row r="7" spans="1:40" x14ac:dyDescent="0.25">
      <c r="A7" s="42" t="s">
        <v>10</v>
      </c>
      <c r="B7" s="10" t="s">
        <v>11</v>
      </c>
      <c r="C7" s="8">
        <f t="shared" ref="C7:D7" si="2">C8</f>
        <v>3097943</v>
      </c>
      <c r="D7" s="8">
        <f t="shared" si="2"/>
        <v>406817</v>
      </c>
      <c r="E7" s="8">
        <f>E8</f>
        <v>3504760</v>
      </c>
      <c r="F7" s="52"/>
    </row>
    <row r="8" spans="1:40" x14ac:dyDescent="0.25">
      <c r="A8" s="11" t="s">
        <v>43</v>
      </c>
      <c r="B8" s="10" t="s">
        <v>44</v>
      </c>
      <c r="C8" s="8">
        <f>C11+C10+C9</f>
        <v>3097943</v>
      </c>
      <c r="D8" s="8">
        <f>E8-C8</f>
        <v>406817</v>
      </c>
      <c r="E8" s="8">
        <f>E9+E10</f>
        <v>3504760</v>
      </c>
      <c r="F8" s="52"/>
    </row>
    <row r="9" spans="1:40" x14ac:dyDescent="0.25">
      <c r="A9" s="11" t="s">
        <v>12</v>
      </c>
      <c r="B9" s="10" t="s">
        <v>13</v>
      </c>
      <c r="C9" s="8">
        <v>3060272</v>
      </c>
      <c r="D9" s="8">
        <f t="shared" ref="D9:D11" si="3">E9-C9</f>
        <v>396390</v>
      </c>
      <c r="E9" s="8">
        <v>3456662</v>
      </c>
      <c r="F9" s="52"/>
      <c r="G9" s="53"/>
    </row>
    <row r="10" spans="1:40" x14ac:dyDescent="0.25">
      <c r="A10" s="11" t="s">
        <v>14</v>
      </c>
      <c r="B10" s="10" t="s">
        <v>15</v>
      </c>
      <c r="C10" s="33">
        <v>37671</v>
      </c>
      <c r="D10" s="8">
        <f t="shared" si="3"/>
        <v>10427</v>
      </c>
      <c r="E10" s="33">
        <v>48098</v>
      </c>
      <c r="F10" s="52"/>
    </row>
    <row r="11" spans="1:40" x14ac:dyDescent="0.25">
      <c r="A11" s="11" t="s">
        <v>16</v>
      </c>
      <c r="B11" s="10" t="s">
        <v>17</v>
      </c>
      <c r="C11" s="8">
        <v>0</v>
      </c>
      <c r="D11" s="8">
        <f t="shared" si="3"/>
        <v>0</v>
      </c>
      <c r="E11" s="8">
        <v>0</v>
      </c>
      <c r="F11" s="52"/>
    </row>
    <row r="12" spans="1:40" ht="30" customHeight="1" x14ac:dyDescent="0.25">
      <c r="A12" s="12" t="s">
        <v>18</v>
      </c>
      <c r="B12" s="59" t="s">
        <v>68</v>
      </c>
      <c r="C12" s="37">
        <f>C15+C21</f>
        <v>329984</v>
      </c>
      <c r="D12" s="37">
        <f t="shared" ref="D12" si="4">D15+D21</f>
        <v>6553</v>
      </c>
      <c r="E12" s="37">
        <f>E15+E21</f>
        <v>336537</v>
      </c>
      <c r="F12" s="52"/>
    </row>
    <row r="13" spans="1:40" s="14" customFormat="1" x14ac:dyDescent="0.25">
      <c r="A13" s="41" t="s">
        <v>8</v>
      </c>
      <c r="B13" s="10" t="s">
        <v>9</v>
      </c>
      <c r="C13" s="8"/>
      <c r="D13" s="8"/>
      <c r="E13" s="8"/>
      <c r="F13" s="52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</row>
    <row r="14" spans="1:40" x14ac:dyDescent="0.25">
      <c r="A14" s="42" t="s">
        <v>10</v>
      </c>
      <c r="B14" s="10" t="s">
        <v>11</v>
      </c>
      <c r="C14" s="8">
        <f>C15+C21</f>
        <v>329984</v>
      </c>
      <c r="D14" s="8">
        <f t="shared" ref="D14:E14" si="5">D15+D21</f>
        <v>6553</v>
      </c>
      <c r="E14" s="8">
        <f t="shared" si="5"/>
        <v>336537</v>
      </c>
      <c r="F14" s="52"/>
    </row>
    <row r="15" spans="1:40" x14ac:dyDescent="0.25">
      <c r="A15" s="18" t="s">
        <v>43</v>
      </c>
      <c r="B15" s="17" t="s">
        <v>44</v>
      </c>
      <c r="C15" s="20">
        <f>C16+C17+C18+C19+C20</f>
        <v>301984</v>
      </c>
      <c r="D15" s="20">
        <f>E15-C15</f>
        <v>14864</v>
      </c>
      <c r="E15" s="20">
        <f>E16+E17+E18+E19+E20</f>
        <v>316848</v>
      </c>
      <c r="F15" s="52"/>
    </row>
    <row r="16" spans="1:40" x14ac:dyDescent="0.25">
      <c r="A16" s="11" t="s">
        <v>12</v>
      </c>
      <c r="B16" s="10" t="s">
        <v>13</v>
      </c>
      <c r="C16" s="8">
        <v>6990</v>
      </c>
      <c r="D16" s="8">
        <f>E16-C16</f>
        <v>-874</v>
      </c>
      <c r="E16" s="8">
        <v>6116</v>
      </c>
      <c r="F16" s="52"/>
    </row>
    <row r="17" spans="1:40" x14ac:dyDescent="0.25">
      <c r="A17" s="11" t="s">
        <v>14</v>
      </c>
      <c r="B17" s="10" t="s">
        <v>15</v>
      </c>
      <c r="C17" s="8">
        <v>285994</v>
      </c>
      <c r="D17" s="8">
        <f t="shared" ref="D17:D20" si="6">E17-C17</f>
        <v>23643</v>
      </c>
      <c r="E17" s="8">
        <v>309637</v>
      </c>
      <c r="F17" s="52"/>
    </row>
    <row r="18" spans="1:40" x14ac:dyDescent="0.25">
      <c r="A18" s="11" t="s">
        <v>19</v>
      </c>
      <c r="B18" s="10" t="s">
        <v>20</v>
      </c>
      <c r="C18" s="8">
        <v>9000</v>
      </c>
      <c r="D18" s="8">
        <f t="shared" si="6"/>
        <v>-7905</v>
      </c>
      <c r="E18" s="8">
        <v>1095</v>
      </c>
      <c r="F18" s="52"/>
    </row>
    <row r="19" spans="1:40" x14ac:dyDescent="0.25">
      <c r="A19" s="11" t="s">
        <v>21</v>
      </c>
      <c r="B19" s="10" t="s">
        <v>22</v>
      </c>
      <c r="C19" s="8">
        <v>0</v>
      </c>
      <c r="D19" s="8">
        <f t="shared" si="6"/>
        <v>0</v>
      </c>
      <c r="E19" s="8">
        <v>0</v>
      </c>
      <c r="F19" s="52"/>
    </row>
    <row r="20" spans="1:40" x14ac:dyDescent="0.25">
      <c r="A20" s="11" t="s">
        <v>16</v>
      </c>
      <c r="B20" s="10" t="s">
        <v>17</v>
      </c>
      <c r="C20" s="8">
        <v>0</v>
      </c>
      <c r="D20" s="8">
        <f t="shared" si="6"/>
        <v>0</v>
      </c>
      <c r="E20" s="8">
        <v>0</v>
      </c>
      <c r="F20" s="52"/>
    </row>
    <row r="21" spans="1:40" x14ac:dyDescent="0.25">
      <c r="A21" s="18">
        <v>4</v>
      </c>
      <c r="B21" s="17" t="s">
        <v>53</v>
      </c>
      <c r="C21" s="20">
        <f>C22+C23</f>
        <v>28000</v>
      </c>
      <c r="D21" s="20">
        <f>E21-C21</f>
        <v>-8311</v>
      </c>
      <c r="E21" s="20">
        <f>E22+E23</f>
        <v>19689</v>
      </c>
      <c r="F21" s="52"/>
    </row>
    <row r="22" spans="1:40" x14ac:dyDescent="0.25">
      <c r="A22" s="11" t="s">
        <v>23</v>
      </c>
      <c r="B22" s="10" t="s">
        <v>24</v>
      </c>
      <c r="C22" s="8"/>
      <c r="D22" s="8"/>
      <c r="E22" s="8"/>
      <c r="F22" s="52"/>
    </row>
    <row r="23" spans="1:40" x14ac:dyDescent="0.25">
      <c r="A23" s="11" t="s">
        <v>25</v>
      </c>
      <c r="B23" s="10" t="s">
        <v>26</v>
      </c>
      <c r="C23" s="8">
        <v>28000</v>
      </c>
      <c r="D23" s="8">
        <f>E23-C23</f>
        <v>-8311</v>
      </c>
      <c r="E23" s="8">
        <f>13136+6553</f>
        <v>19689</v>
      </c>
      <c r="F23" s="52"/>
    </row>
    <row r="24" spans="1:40" ht="30" customHeight="1" x14ac:dyDescent="0.25">
      <c r="A24" s="12" t="s">
        <v>40</v>
      </c>
      <c r="B24" s="13" t="s">
        <v>41</v>
      </c>
      <c r="C24" s="37">
        <f>C27</f>
        <v>0</v>
      </c>
      <c r="D24" s="37">
        <f t="shared" ref="D24" si="7">D27</f>
        <v>2778</v>
      </c>
      <c r="E24" s="37">
        <v>2778</v>
      </c>
      <c r="F24" s="52"/>
    </row>
    <row r="25" spans="1:40" s="14" customFormat="1" x14ac:dyDescent="0.25">
      <c r="A25" s="41" t="s">
        <v>8</v>
      </c>
      <c r="B25" s="10" t="s">
        <v>9</v>
      </c>
      <c r="C25" s="8"/>
      <c r="D25" s="8"/>
      <c r="E25" s="8"/>
      <c r="F25" s="52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</row>
    <row r="26" spans="1:40" x14ac:dyDescent="0.25">
      <c r="A26" s="42" t="s">
        <v>10</v>
      </c>
      <c r="B26" s="10" t="s">
        <v>11</v>
      </c>
      <c r="C26" s="8">
        <f>C27</f>
        <v>0</v>
      </c>
      <c r="D26" s="8">
        <f>D27</f>
        <v>2778</v>
      </c>
      <c r="E26" s="8">
        <f>E27</f>
        <v>2778</v>
      </c>
      <c r="F26" s="52"/>
    </row>
    <row r="27" spans="1:40" x14ac:dyDescent="0.25">
      <c r="A27" s="11" t="s">
        <v>43</v>
      </c>
      <c r="B27" s="10" t="s">
        <v>44</v>
      </c>
      <c r="C27" s="8">
        <f>C28</f>
        <v>0</v>
      </c>
      <c r="D27" s="8">
        <f>E27-C27</f>
        <v>2778</v>
      </c>
      <c r="E27" s="8">
        <f>E28</f>
        <v>2778</v>
      </c>
      <c r="F27" s="52"/>
    </row>
    <row r="28" spans="1:40" x14ac:dyDescent="0.25">
      <c r="A28" s="11" t="s">
        <v>21</v>
      </c>
      <c r="B28" s="10" t="s">
        <v>22</v>
      </c>
      <c r="C28" s="8">
        <v>0</v>
      </c>
      <c r="D28" s="8">
        <f>E28-C28</f>
        <v>2778</v>
      </c>
      <c r="E28" s="8">
        <v>2778</v>
      </c>
      <c r="F28" s="52"/>
    </row>
    <row r="29" spans="1:40" ht="30" customHeight="1" x14ac:dyDescent="0.25">
      <c r="A29" s="12" t="s">
        <v>31</v>
      </c>
      <c r="B29" s="59" t="s">
        <v>67</v>
      </c>
      <c r="C29" s="37">
        <f>C31+C41+C52</f>
        <v>711642</v>
      </c>
      <c r="D29" s="37">
        <f>E29-C29</f>
        <v>107704</v>
      </c>
      <c r="E29" s="37">
        <f>E31+E41+E52+E59</f>
        <v>819346</v>
      </c>
      <c r="F29" s="52"/>
    </row>
    <row r="30" spans="1:40" s="14" customFormat="1" x14ac:dyDescent="0.25">
      <c r="A30" s="41" t="s">
        <v>8</v>
      </c>
      <c r="B30" s="10" t="s">
        <v>9</v>
      </c>
      <c r="C30" s="8"/>
      <c r="D30" s="8"/>
      <c r="E30" s="8"/>
      <c r="F30" s="52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</row>
    <row r="31" spans="1:40" x14ac:dyDescent="0.25">
      <c r="A31" s="44" t="s">
        <v>12</v>
      </c>
      <c r="B31" s="17" t="s">
        <v>32</v>
      </c>
      <c r="C31" s="20">
        <f>C32+C38</f>
        <v>108970</v>
      </c>
      <c r="D31" s="20">
        <f>D32+D38</f>
        <v>36708</v>
      </c>
      <c r="E31" s="20">
        <f>E32+E38</f>
        <v>145678</v>
      </c>
      <c r="F31" s="52"/>
    </row>
    <row r="32" spans="1:40" x14ac:dyDescent="0.25">
      <c r="A32" s="18" t="s">
        <v>43</v>
      </c>
      <c r="B32" s="17" t="s">
        <v>44</v>
      </c>
      <c r="C32" s="20">
        <f>C33+C34+C35+C36+C37</f>
        <v>95470</v>
      </c>
      <c r="D32" s="20">
        <f>E32-C32</f>
        <v>40458</v>
      </c>
      <c r="E32" s="20">
        <f>E33+E34</f>
        <v>135928</v>
      </c>
      <c r="F32" s="52"/>
    </row>
    <row r="33" spans="1:6" x14ac:dyDescent="0.25">
      <c r="A33" s="11" t="s">
        <v>12</v>
      </c>
      <c r="B33" s="10" t="s">
        <v>13</v>
      </c>
      <c r="C33" s="33">
        <v>6742</v>
      </c>
      <c r="D33" s="33">
        <f>E33-C33</f>
        <v>29258</v>
      </c>
      <c r="E33" s="33">
        <v>36000</v>
      </c>
      <c r="F33" s="52"/>
    </row>
    <row r="34" spans="1:6" x14ac:dyDescent="0.25">
      <c r="A34" s="11" t="s">
        <v>14</v>
      </c>
      <c r="B34" s="10" t="s">
        <v>15</v>
      </c>
      <c r="C34" s="33">
        <v>88728</v>
      </c>
      <c r="D34" s="33">
        <f>E34-C34</f>
        <v>11200</v>
      </c>
      <c r="E34" s="33">
        <v>99928</v>
      </c>
      <c r="F34" s="52"/>
    </row>
    <row r="35" spans="1:6" x14ac:dyDescent="0.25">
      <c r="A35" s="11" t="s">
        <v>19</v>
      </c>
      <c r="B35" s="10" t="s">
        <v>20</v>
      </c>
      <c r="C35" s="33"/>
      <c r="D35" s="33"/>
      <c r="E35" s="33">
        <v>0</v>
      </c>
      <c r="F35" s="52"/>
    </row>
    <row r="36" spans="1:6" x14ac:dyDescent="0.25">
      <c r="A36" s="11" t="s">
        <v>21</v>
      </c>
      <c r="B36" s="10" t="s">
        <v>22</v>
      </c>
      <c r="C36" s="33"/>
      <c r="D36" s="33"/>
      <c r="E36" s="33">
        <v>0</v>
      </c>
      <c r="F36" s="52"/>
    </row>
    <row r="37" spans="1:6" x14ac:dyDescent="0.25">
      <c r="A37" s="11" t="s">
        <v>16</v>
      </c>
      <c r="B37" s="10" t="s">
        <v>17</v>
      </c>
      <c r="C37" s="33"/>
      <c r="D37" s="33"/>
      <c r="E37" s="33">
        <v>0</v>
      </c>
      <c r="F37" s="52"/>
    </row>
    <row r="38" spans="1:6" x14ac:dyDescent="0.25">
      <c r="A38" s="18">
        <v>4</v>
      </c>
      <c r="B38" s="17" t="s">
        <v>53</v>
      </c>
      <c r="C38" s="20">
        <f>C39+C40</f>
        <v>13500</v>
      </c>
      <c r="D38" s="20">
        <f>E38-C38</f>
        <v>-3750</v>
      </c>
      <c r="E38" s="20">
        <f>E39+E40</f>
        <v>9750</v>
      </c>
      <c r="F38" s="52"/>
    </row>
    <row r="39" spans="1:6" x14ac:dyDescent="0.25">
      <c r="A39" s="11" t="s">
        <v>23</v>
      </c>
      <c r="B39" s="10" t="s">
        <v>24</v>
      </c>
      <c r="C39" s="33"/>
      <c r="D39" s="33"/>
      <c r="E39" s="33"/>
      <c r="F39" s="52"/>
    </row>
    <row r="40" spans="1:6" x14ac:dyDescent="0.25">
      <c r="A40" s="11" t="s">
        <v>25</v>
      </c>
      <c r="B40" s="10" t="s">
        <v>26</v>
      </c>
      <c r="C40" s="33">
        <v>13500</v>
      </c>
      <c r="D40" s="33">
        <f>E40-C40</f>
        <v>-3750</v>
      </c>
      <c r="E40" s="33">
        <v>9750</v>
      </c>
      <c r="F40" s="52"/>
    </row>
    <row r="41" spans="1:6" x14ac:dyDescent="0.25">
      <c r="A41" s="44" t="s">
        <v>33</v>
      </c>
      <c r="B41" s="17" t="s">
        <v>34</v>
      </c>
      <c r="C41" s="20">
        <f>C42+C49</f>
        <v>524597</v>
      </c>
      <c r="D41" s="20">
        <f>D42+D49</f>
        <v>-55730</v>
      </c>
      <c r="E41" s="20">
        <f>E42+E49</f>
        <v>468867</v>
      </c>
      <c r="F41" s="52"/>
    </row>
    <row r="42" spans="1:6" x14ac:dyDescent="0.25">
      <c r="A42" s="18" t="s">
        <v>43</v>
      </c>
      <c r="B42" s="17" t="s">
        <v>44</v>
      </c>
      <c r="C42" s="20">
        <f>C43+C44+C45+C46+C47+C48</f>
        <v>487097</v>
      </c>
      <c r="D42" s="20">
        <f>E42-C42</f>
        <v>-54430</v>
      </c>
      <c r="E42" s="20">
        <f>E43+E44+E45+E46+E47+E48</f>
        <v>432667</v>
      </c>
      <c r="F42" s="52"/>
    </row>
    <row r="43" spans="1:6" x14ac:dyDescent="0.25">
      <c r="A43" s="11" t="s">
        <v>12</v>
      </c>
      <c r="B43" s="10" t="s">
        <v>13</v>
      </c>
      <c r="C43" s="8">
        <v>126550</v>
      </c>
      <c r="D43" s="8">
        <f>E43-C43</f>
        <v>0</v>
      </c>
      <c r="E43" s="8">
        <v>126550</v>
      </c>
      <c r="F43" s="52"/>
    </row>
    <row r="44" spans="1:6" x14ac:dyDescent="0.25">
      <c r="A44" s="11" t="s">
        <v>14</v>
      </c>
      <c r="B44" s="10" t="s">
        <v>15</v>
      </c>
      <c r="C44" s="8">
        <v>358547</v>
      </c>
      <c r="D44" s="8">
        <f t="shared" ref="D44:D48" si="8">E44-C44</f>
        <v>-59500</v>
      </c>
      <c r="E44" s="8">
        <v>299047</v>
      </c>
      <c r="F44" s="52"/>
    </row>
    <row r="45" spans="1:6" x14ac:dyDescent="0.25">
      <c r="A45" s="11" t="s">
        <v>19</v>
      </c>
      <c r="B45" s="10" t="s">
        <v>20</v>
      </c>
      <c r="C45" s="8">
        <v>0</v>
      </c>
      <c r="D45" s="8">
        <f t="shared" si="8"/>
        <v>821</v>
      </c>
      <c r="E45" s="8">
        <v>821</v>
      </c>
      <c r="F45" s="52"/>
    </row>
    <row r="46" spans="1:6" x14ac:dyDescent="0.25">
      <c r="A46" s="11" t="s">
        <v>35</v>
      </c>
      <c r="B46" s="10" t="s">
        <v>36</v>
      </c>
      <c r="C46" s="33"/>
      <c r="D46" s="8">
        <f t="shared" si="8"/>
        <v>0</v>
      </c>
      <c r="E46" s="33">
        <v>0</v>
      </c>
      <c r="F46" s="52"/>
    </row>
    <row r="47" spans="1:6" x14ac:dyDescent="0.25">
      <c r="A47" s="11" t="s">
        <v>21</v>
      </c>
      <c r="B47" s="10" t="s">
        <v>22</v>
      </c>
      <c r="C47" s="8">
        <v>2000</v>
      </c>
      <c r="D47" s="8">
        <f t="shared" si="8"/>
        <v>3000</v>
      </c>
      <c r="E47" s="8">
        <v>5000</v>
      </c>
      <c r="F47" s="52"/>
    </row>
    <row r="48" spans="1:6" x14ac:dyDescent="0.25">
      <c r="A48" s="11" t="s">
        <v>16</v>
      </c>
      <c r="B48" s="10" t="s">
        <v>17</v>
      </c>
      <c r="C48" s="8">
        <v>0</v>
      </c>
      <c r="D48" s="8">
        <f t="shared" si="8"/>
        <v>1249</v>
      </c>
      <c r="E48" s="8">
        <v>1249</v>
      </c>
      <c r="F48" s="52"/>
    </row>
    <row r="49" spans="1:7" x14ac:dyDescent="0.25">
      <c r="A49" s="18">
        <v>4</v>
      </c>
      <c r="B49" s="17" t="s">
        <v>53</v>
      </c>
      <c r="C49" s="20">
        <f>C50+C51</f>
        <v>37500</v>
      </c>
      <c r="D49" s="20">
        <f t="shared" ref="D49" si="9">E49-C49</f>
        <v>-1300</v>
      </c>
      <c r="E49" s="20">
        <f>E50+E51</f>
        <v>36200</v>
      </c>
      <c r="F49" s="52"/>
    </row>
    <row r="50" spans="1:7" x14ac:dyDescent="0.25">
      <c r="A50" s="11" t="s">
        <v>23</v>
      </c>
      <c r="B50" s="10" t="s">
        <v>24</v>
      </c>
      <c r="C50" s="8">
        <v>0</v>
      </c>
      <c r="D50" s="8">
        <f>E50-C50</f>
        <v>1700</v>
      </c>
      <c r="E50" s="8">
        <v>1700</v>
      </c>
      <c r="F50" s="52"/>
    </row>
    <row r="51" spans="1:7" x14ac:dyDescent="0.25">
      <c r="A51" s="11" t="s">
        <v>25</v>
      </c>
      <c r="B51" s="10" t="s">
        <v>26</v>
      </c>
      <c r="C51" s="50">
        <v>37500</v>
      </c>
      <c r="D51" s="8">
        <f>E51-C51</f>
        <v>-3000</v>
      </c>
      <c r="E51" s="50">
        <v>34500</v>
      </c>
      <c r="F51" s="52"/>
    </row>
    <row r="52" spans="1:7" x14ac:dyDescent="0.25">
      <c r="A52" s="44">
        <v>52</v>
      </c>
      <c r="B52" s="17" t="s">
        <v>55</v>
      </c>
      <c r="C52" s="20">
        <f>C53+C56</f>
        <v>78075</v>
      </c>
      <c r="D52" s="20">
        <f>D53+D56</f>
        <v>125978</v>
      </c>
      <c r="E52" s="20">
        <f>E53+E56</f>
        <v>204053</v>
      </c>
      <c r="F52" s="52"/>
    </row>
    <row r="53" spans="1:7" x14ac:dyDescent="0.25">
      <c r="A53" s="18" t="s">
        <v>43</v>
      </c>
      <c r="B53" s="17" t="s">
        <v>44</v>
      </c>
      <c r="C53" s="20">
        <f>C54+C55</f>
        <v>77515</v>
      </c>
      <c r="D53" s="20">
        <f>E53-C53</f>
        <v>26225</v>
      </c>
      <c r="E53" s="20">
        <f>E54+E55</f>
        <v>103740</v>
      </c>
      <c r="F53" s="52"/>
      <c r="G53" s="52"/>
    </row>
    <row r="54" spans="1:7" x14ac:dyDescent="0.25">
      <c r="A54" s="29" t="s">
        <v>12</v>
      </c>
      <c r="B54" s="30" t="s">
        <v>13</v>
      </c>
      <c r="C54" s="33">
        <v>41634</v>
      </c>
      <c r="D54" s="33">
        <f t="shared" ref="D54:D58" si="10">E54-C54</f>
        <v>941</v>
      </c>
      <c r="E54" s="33">
        <v>42575</v>
      </c>
      <c r="F54" s="52"/>
    </row>
    <row r="55" spans="1:7" x14ac:dyDescent="0.25">
      <c r="A55" s="29" t="s">
        <v>14</v>
      </c>
      <c r="B55" s="30" t="s">
        <v>15</v>
      </c>
      <c r="C55" s="33">
        <v>35881</v>
      </c>
      <c r="D55" s="33">
        <f t="shared" si="10"/>
        <v>25284</v>
      </c>
      <c r="E55" s="33">
        <v>61165</v>
      </c>
      <c r="F55" s="52"/>
    </row>
    <row r="56" spans="1:7" x14ac:dyDescent="0.25">
      <c r="A56" s="18">
        <v>4</v>
      </c>
      <c r="B56" s="17" t="s">
        <v>53</v>
      </c>
      <c r="C56" s="20">
        <f>C57+C58</f>
        <v>560</v>
      </c>
      <c r="D56" s="20">
        <f t="shared" si="10"/>
        <v>99753</v>
      </c>
      <c r="E56" s="20">
        <f>E57+E58</f>
        <v>100313</v>
      </c>
      <c r="F56" s="52"/>
    </row>
    <row r="57" spans="1:7" x14ac:dyDescent="0.25">
      <c r="A57" s="29">
        <v>41</v>
      </c>
      <c r="B57" s="30" t="s">
        <v>24</v>
      </c>
      <c r="C57" s="33">
        <v>0</v>
      </c>
      <c r="D57" s="33">
        <f t="shared" si="10"/>
        <v>1406</v>
      </c>
      <c r="E57" s="33">
        <v>1406</v>
      </c>
      <c r="F57" s="52"/>
    </row>
    <row r="58" spans="1:7" x14ac:dyDescent="0.25">
      <c r="A58" s="29">
        <v>42</v>
      </c>
      <c r="B58" s="30" t="s">
        <v>26</v>
      </c>
      <c r="C58" s="33">
        <v>560</v>
      </c>
      <c r="D58" s="33">
        <f t="shared" si="10"/>
        <v>98347</v>
      </c>
      <c r="E58" s="33">
        <v>98907</v>
      </c>
      <c r="F58" s="52"/>
    </row>
    <row r="59" spans="1:7" x14ac:dyDescent="0.25">
      <c r="A59" s="44" t="s">
        <v>38</v>
      </c>
      <c r="B59" s="17" t="s">
        <v>39</v>
      </c>
      <c r="C59" s="20">
        <f>C60+C63</f>
        <v>0</v>
      </c>
      <c r="D59" s="20">
        <f>D60+D63</f>
        <v>748</v>
      </c>
      <c r="E59" s="20">
        <f>E60+E63</f>
        <v>748</v>
      </c>
      <c r="F59" s="52"/>
    </row>
    <row r="60" spans="1:7" x14ac:dyDescent="0.25">
      <c r="A60" s="18" t="s">
        <v>43</v>
      </c>
      <c r="B60" s="17" t="s">
        <v>44</v>
      </c>
      <c r="C60" s="20">
        <v>0</v>
      </c>
      <c r="D60" s="20">
        <f>E60-C60</f>
        <v>0</v>
      </c>
      <c r="E60" s="20">
        <v>0</v>
      </c>
      <c r="F60" s="52"/>
    </row>
    <row r="61" spans="1:7" x14ac:dyDescent="0.25">
      <c r="A61" s="11" t="s">
        <v>12</v>
      </c>
      <c r="B61" s="10" t="s">
        <v>13</v>
      </c>
      <c r="C61" s="8">
        <v>0</v>
      </c>
      <c r="D61" s="20">
        <f t="shared" ref="D61:D65" si="11">E61-C61</f>
        <v>0</v>
      </c>
      <c r="E61" s="8">
        <v>0</v>
      </c>
      <c r="F61" s="52"/>
    </row>
    <row r="62" spans="1:7" x14ac:dyDescent="0.25">
      <c r="A62" s="11" t="s">
        <v>14</v>
      </c>
      <c r="B62" s="10" t="s">
        <v>15</v>
      </c>
      <c r="C62" s="8">
        <v>0</v>
      </c>
      <c r="D62" s="20">
        <f t="shared" si="11"/>
        <v>0</v>
      </c>
      <c r="E62" s="8">
        <v>0</v>
      </c>
      <c r="F62" s="52"/>
    </row>
    <row r="63" spans="1:7" x14ac:dyDescent="0.25">
      <c r="A63" s="18">
        <v>4</v>
      </c>
      <c r="B63" s="17" t="s">
        <v>53</v>
      </c>
      <c r="C63" s="20">
        <v>0</v>
      </c>
      <c r="D63" s="20">
        <f t="shared" si="11"/>
        <v>748</v>
      </c>
      <c r="E63" s="20">
        <f>E64+E65</f>
        <v>748</v>
      </c>
      <c r="F63" s="52"/>
    </row>
    <row r="64" spans="1:7" x14ac:dyDescent="0.25">
      <c r="A64" s="11">
        <v>41</v>
      </c>
      <c r="B64" s="10" t="s">
        <v>24</v>
      </c>
      <c r="C64" s="8">
        <v>0</v>
      </c>
      <c r="D64" s="20">
        <f t="shared" si="11"/>
        <v>0</v>
      </c>
      <c r="E64" s="8"/>
      <c r="F64" s="52"/>
    </row>
    <row r="65" spans="1:6" x14ac:dyDescent="0.25">
      <c r="A65" s="11">
        <v>42</v>
      </c>
      <c r="B65" s="10" t="s">
        <v>26</v>
      </c>
      <c r="C65" s="8">
        <v>0</v>
      </c>
      <c r="D65" s="20">
        <f t="shared" si="11"/>
        <v>748</v>
      </c>
      <c r="E65" s="8">
        <v>748</v>
      </c>
      <c r="F65" s="52"/>
    </row>
    <row r="66" spans="1:6" ht="43.5" customHeight="1" x14ac:dyDescent="0.25">
      <c r="A66" s="22" t="s">
        <v>42</v>
      </c>
      <c r="B66" s="61" t="s">
        <v>66</v>
      </c>
      <c r="C66" s="37">
        <f>C69</f>
        <v>28180</v>
      </c>
      <c r="D66" s="37">
        <v>-28180</v>
      </c>
      <c r="E66" s="37">
        <v>0</v>
      </c>
      <c r="F66" s="52"/>
    </row>
    <row r="67" spans="1:6" x14ac:dyDescent="0.25">
      <c r="A67" s="2" t="s">
        <v>8</v>
      </c>
      <c r="B67" s="3" t="s">
        <v>9</v>
      </c>
      <c r="C67" s="8"/>
      <c r="D67" s="8"/>
      <c r="E67" s="8"/>
      <c r="F67" s="52"/>
    </row>
    <row r="68" spans="1:6" x14ac:dyDescent="0.25">
      <c r="A68" s="7">
        <v>52</v>
      </c>
      <c r="B68" s="6" t="s">
        <v>37</v>
      </c>
      <c r="C68" s="8"/>
      <c r="D68" s="8"/>
      <c r="E68" s="8"/>
      <c r="F68" s="52"/>
    </row>
    <row r="69" spans="1:6" x14ac:dyDescent="0.25">
      <c r="A69" s="15" t="s">
        <v>43</v>
      </c>
      <c r="B69" s="16" t="s">
        <v>44</v>
      </c>
      <c r="C69" s="20">
        <f>C70+C71</f>
        <v>28180</v>
      </c>
      <c r="D69" s="20">
        <v>0</v>
      </c>
      <c r="E69" s="20">
        <v>0</v>
      </c>
      <c r="F69" s="52"/>
    </row>
    <row r="70" spans="1:6" ht="30" customHeight="1" x14ac:dyDescent="0.25">
      <c r="A70" s="4" t="s">
        <v>12</v>
      </c>
      <c r="B70" s="3" t="s">
        <v>13</v>
      </c>
      <c r="C70" s="8">
        <v>0</v>
      </c>
      <c r="D70" s="8"/>
      <c r="E70" s="8"/>
      <c r="F70" s="52"/>
    </row>
    <row r="71" spans="1:6" x14ac:dyDescent="0.25">
      <c r="A71" s="4" t="s">
        <v>14</v>
      </c>
      <c r="B71" s="3" t="s">
        <v>15</v>
      </c>
      <c r="C71" s="8">
        <v>28180</v>
      </c>
      <c r="D71" s="8">
        <v>-28180</v>
      </c>
      <c r="E71" s="8">
        <v>0</v>
      </c>
      <c r="F71" s="52"/>
    </row>
    <row r="72" spans="1:6" ht="38.25" customHeight="1" x14ac:dyDescent="0.25">
      <c r="A72" s="22" t="s">
        <v>42</v>
      </c>
      <c r="B72" s="61" t="s">
        <v>66</v>
      </c>
      <c r="C72" s="37">
        <f>C75</f>
        <v>0</v>
      </c>
      <c r="D72" s="37">
        <f t="shared" ref="D72" si="12">D75</f>
        <v>1548</v>
      </c>
      <c r="E72" s="37">
        <f>E75</f>
        <v>1548</v>
      </c>
      <c r="F72" s="52"/>
    </row>
    <row r="73" spans="1:6" x14ac:dyDescent="0.25">
      <c r="A73" s="41" t="s">
        <v>8</v>
      </c>
      <c r="B73" s="10" t="s">
        <v>9</v>
      </c>
      <c r="C73" s="8"/>
      <c r="D73" s="8"/>
      <c r="E73" s="8"/>
      <c r="F73" s="52"/>
    </row>
    <row r="74" spans="1:6" x14ac:dyDescent="0.25">
      <c r="A74" s="45">
        <v>51</v>
      </c>
      <c r="B74" s="46" t="s">
        <v>54</v>
      </c>
      <c r="C74" s="8"/>
      <c r="D74" s="8"/>
      <c r="E74" s="8"/>
      <c r="F74" s="52"/>
    </row>
    <row r="75" spans="1:6" x14ac:dyDescent="0.25">
      <c r="A75" s="18" t="s">
        <v>43</v>
      </c>
      <c r="B75" s="17" t="s">
        <v>44</v>
      </c>
      <c r="C75" s="20">
        <v>0</v>
      </c>
      <c r="D75" s="20">
        <v>1548</v>
      </c>
      <c r="E75" s="20">
        <f>E76+E77</f>
        <v>1548</v>
      </c>
      <c r="F75" s="52"/>
    </row>
    <row r="76" spans="1:6" ht="30" customHeight="1" x14ac:dyDescent="0.25">
      <c r="A76" s="11" t="s">
        <v>12</v>
      </c>
      <c r="B76" s="10" t="s">
        <v>13</v>
      </c>
      <c r="C76" s="8"/>
      <c r="D76" s="8">
        <v>0</v>
      </c>
      <c r="E76" s="8"/>
      <c r="F76" s="52"/>
    </row>
    <row r="77" spans="1:6" x14ac:dyDescent="0.25">
      <c r="A77" s="11" t="s">
        <v>14</v>
      </c>
      <c r="B77" s="10" t="s">
        <v>15</v>
      </c>
      <c r="C77" s="8">
        <v>0</v>
      </c>
      <c r="D77" s="8">
        <v>1548</v>
      </c>
      <c r="E77" s="8">
        <v>1548</v>
      </c>
      <c r="F77" s="52"/>
    </row>
    <row r="78" spans="1:6" ht="30" customHeight="1" x14ac:dyDescent="0.25">
      <c r="A78" s="22" t="s">
        <v>45</v>
      </c>
      <c r="B78" s="21" t="s">
        <v>46</v>
      </c>
      <c r="C78" s="37">
        <f>C81</f>
        <v>0</v>
      </c>
      <c r="D78" s="37">
        <f t="shared" ref="D78" si="13">D81</f>
        <v>3322</v>
      </c>
      <c r="E78" s="37">
        <f>E81</f>
        <v>3322</v>
      </c>
      <c r="F78" s="52"/>
    </row>
    <row r="79" spans="1:6" x14ac:dyDescent="0.25">
      <c r="A79" s="41" t="s">
        <v>8</v>
      </c>
      <c r="B79" s="10" t="s">
        <v>9</v>
      </c>
      <c r="C79" s="8"/>
      <c r="D79" s="8"/>
      <c r="E79" s="8"/>
      <c r="F79" s="52"/>
    </row>
    <row r="80" spans="1:6" x14ac:dyDescent="0.25">
      <c r="A80" s="45">
        <v>51</v>
      </c>
      <c r="B80" s="46" t="s">
        <v>54</v>
      </c>
      <c r="C80" s="8"/>
      <c r="D80" s="8"/>
      <c r="E80" s="8"/>
      <c r="F80" s="52"/>
    </row>
    <row r="81" spans="1:6" x14ac:dyDescent="0.25">
      <c r="A81" s="18" t="s">
        <v>43</v>
      </c>
      <c r="B81" s="17" t="s">
        <v>44</v>
      </c>
      <c r="C81" s="20">
        <f>C82</f>
        <v>0</v>
      </c>
      <c r="D81" s="20">
        <f t="shared" ref="D81:E81" si="14">D82</f>
        <v>3322</v>
      </c>
      <c r="E81" s="20">
        <f t="shared" si="14"/>
        <v>3322</v>
      </c>
      <c r="F81" s="52"/>
    </row>
    <row r="82" spans="1:6" x14ac:dyDescent="0.25">
      <c r="A82" s="11" t="s">
        <v>12</v>
      </c>
      <c r="B82" s="10" t="s">
        <v>13</v>
      </c>
      <c r="C82" s="8">
        <v>0</v>
      </c>
      <c r="D82" s="8">
        <v>3322</v>
      </c>
      <c r="E82" s="8">
        <v>3322</v>
      </c>
      <c r="F82" s="52"/>
    </row>
    <row r="83" spans="1:6" ht="30" customHeight="1" x14ac:dyDescent="0.25">
      <c r="A83" s="57" t="s">
        <v>48</v>
      </c>
      <c r="B83" s="21" t="s">
        <v>49</v>
      </c>
      <c r="C83" s="37">
        <f>C86+C89</f>
        <v>12374</v>
      </c>
      <c r="D83" s="37">
        <f>D86+D89</f>
        <v>-12132</v>
      </c>
      <c r="E83" s="37">
        <f>E89</f>
        <v>242</v>
      </c>
      <c r="F83" s="52"/>
    </row>
    <row r="84" spans="1:6" x14ac:dyDescent="0.25">
      <c r="A84" s="2" t="s">
        <v>8</v>
      </c>
      <c r="B84" s="3" t="s">
        <v>9</v>
      </c>
      <c r="C84" s="8"/>
      <c r="D84" s="8"/>
      <c r="E84" s="8"/>
      <c r="F84" s="52"/>
    </row>
    <row r="85" spans="1:6" x14ac:dyDescent="0.25">
      <c r="A85" s="7">
        <v>61</v>
      </c>
      <c r="B85" s="6" t="s">
        <v>39</v>
      </c>
      <c r="C85" s="8"/>
      <c r="D85" s="8"/>
      <c r="E85" s="8"/>
      <c r="F85" s="52"/>
    </row>
    <row r="86" spans="1:6" x14ac:dyDescent="0.25">
      <c r="A86" s="18" t="s">
        <v>43</v>
      </c>
      <c r="B86" s="17" t="s">
        <v>44</v>
      </c>
      <c r="C86" s="20">
        <f>C87+C88</f>
        <v>12374</v>
      </c>
      <c r="D86" s="20">
        <f>E86-C86</f>
        <v>-12374</v>
      </c>
      <c r="E86" s="20">
        <v>0</v>
      </c>
      <c r="F86" s="52"/>
    </row>
    <row r="87" spans="1:6" x14ac:dyDescent="0.25">
      <c r="A87" s="11" t="s">
        <v>12</v>
      </c>
      <c r="B87" s="10" t="s">
        <v>13</v>
      </c>
      <c r="C87" s="8">
        <v>10574</v>
      </c>
      <c r="D87" s="33">
        <f t="shared" ref="D87:D88" si="15">E87-C87</f>
        <v>-10574</v>
      </c>
      <c r="E87" s="8">
        <v>0</v>
      </c>
      <c r="F87" s="52"/>
    </row>
    <row r="88" spans="1:6" x14ac:dyDescent="0.25">
      <c r="A88" s="11" t="s">
        <v>14</v>
      </c>
      <c r="B88" s="10" t="s">
        <v>15</v>
      </c>
      <c r="C88" s="8">
        <v>1800</v>
      </c>
      <c r="D88" s="33">
        <f t="shared" si="15"/>
        <v>-1800</v>
      </c>
      <c r="E88" s="38">
        <v>0</v>
      </c>
      <c r="F88" s="52"/>
    </row>
    <row r="89" spans="1:6" x14ac:dyDescent="0.25">
      <c r="A89" s="19">
        <v>4</v>
      </c>
      <c r="B89" s="16" t="s">
        <v>53</v>
      </c>
      <c r="C89" s="39">
        <f>C90</f>
        <v>0</v>
      </c>
      <c r="D89" s="20">
        <f t="shared" ref="D89:D92" si="16">E89-C89</f>
        <v>242</v>
      </c>
      <c r="E89" s="39">
        <f t="shared" ref="E89" si="17">E90</f>
        <v>242</v>
      </c>
      <c r="F89" s="52"/>
    </row>
    <row r="90" spans="1:6" x14ac:dyDescent="0.25">
      <c r="A90" s="11" t="s">
        <v>25</v>
      </c>
      <c r="B90" s="10" t="s">
        <v>26</v>
      </c>
      <c r="C90" s="38">
        <f>C91+C92</f>
        <v>0</v>
      </c>
      <c r="D90" s="8">
        <f t="shared" si="16"/>
        <v>242</v>
      </c>
      <c r="E90" s="38">
        <f t="shared" ref="E90" si="18">E91+E92</f>
        <v>242</v>
      </c>
      <c r="F90" s="52"/>
    </row>
    <row r="91" spans="1:6" x14ac:dyDescent="0.25">
      <c r="A91" s="5" t="s">
        <v>27</v>
      </c>
      <c r="B91" s="3" t="s">
        <v>28</v>
      </c>
      <c r="C91" s="38"/>
      <c r="D91" s="8"/>
      <c r="E91" s="26"/>
      <c r="F91" s="52"/>
    </row>
    <row r="92" spans="1:6" x14ac:dyDescent="0.25">
      <c r="A92" s="5" t="s">
        <v>29</v>
      </c>
      <c r="B92" s="3" t="s">
        <v>30</v>
      </c>
      <c r="C92" s="38">
        <v>0</v>
      </c>
      <c r="D92" s="8">
        <f t="shared" si="16"/>
        <v>242</v>
      </c>
      <c r="E92" s="38">
        <v>242</v>
      </c>
      <c r="F92" s="52"/>
    </row>
    <row r="93" spans="1:6" ht="36" x14ac:dyDescent="0.25">
      <c r="A93" s="21" t="s">
        <v>47</v>
      </c>
      <c r="B93" s="61" t="s">
        <v>64</v>
      </c>
      <c r="C93" s="37">
        <f>C96</f>
        <v>0</v>
      </c>
      <c r="D93" s="37">
        <f t="shared" ref="D93" si="19">D96</f>
        <v>7424</v>
      </c>
      <c r="E93" s="37">
        <f>E96</f>
        <v>7424</v>
      </c>
      <c r="F93" s="52"/>
    </row>
    <row r="94" spans="1:6" x14ac:dyDescent="0.25">
      <c r="A94" s="41" t="s">
        <v>8</v>
      </c>
      <c r="B94" s="10" t="s">
        <v>9</v>
      </c>
      <c r="C94" s="8"/>
      <c r="D94" s="8"/>
      <c r="E94" s="8"/>
      <c r="F94" s="52"/>
    </row>
    <row r="95" spans="1:6" x14ac:dyDescent="0.25">
      <c r="A95" s="45">
        <v>52</v>
      </c>
      <c r="B95" s="46" t="s">
        <v>37</v>
      </c>
      <c r="C95" s="8"/>
      <c r="D95" s="8"/>
      <c r="E95" s="8"/>
      <c r="F95" s="52"/>
    </row>
    <row r="96" spans="1:6" x14ac:dyDescent="0.25">
      <c r="A96" s="18" t="s">
        <v>43</v>
      </c>
      <c r="B96" s="17" t="s">
        <v>44</v>
      </c>
      <c r="C96" s="20">
        <v>0</v>
      </c>
      <c r="D96" s="20">
        <f>D97</f>
        <v>7424</v>
      </c>
      <c r="E96" s="20">
        <f t="shared" ref="E96" si="20">E97</f>
        <v>7424</v>
      </c>
      <c r="F96" s="52"/>
    </row>
    <row r="97" spans="1:6" x14ac:dyDescent="0.25">
      <c r="A97" s="11" t="s">
        <v>14</v>
      </c>
      <c r="B97" s="10" t="s">
        <v>15</v>
      </c>
      <c r="C97" s="8">
        <v>0</v>
      </c>
      <c r="D97" s="8">
        <f>E97-C97</f>
        <v>7424</v>
      </c>
      <c r="E97" s="8">
        <v>7424</v>
      </c>
      <c r="F97" s="52"/>
    </row>
    <row r="98" spans="1:6" ht="30" customHeight="1" x14ac:dyDescent="0.25">
      <c r="A98" s="21" t="s">
        <v>50</v>
      </c>
      <c r="B98" s="61" t="s">
        <v>65</v>
      </c>
      <c r="C98" s="37">
        <f>C101</f>
        <v>40464</v>
      </c>
      <c r="D98" s="37">
        <f>E98-C98</f>
        <v>25255</v>
      </c>
      <c r="E98" s="37">
        <f>E101</f>
        <v>65719</v>
      </c>
      <c r="F98" s="52"/>
    </row>
    <row r="99" spans="1:6" x14ac:dyDescent="0.25">
      <c r="A99" s="41" t="s">
        <v>8</v>
      </c>
      <c r="B99" s="10" t="s">
        <v>9</v>
      </c>
      <c r="C99" s="8"/>
      <c r="D99" s="8"/>
      <c r="E99" s="8" t="s">
        <v>57</v>
      </c>
      <c r="F99" s="52"/>
    </row>
    <row r="100" spans="1:6" x14ac:dyDescent="0.25">
      <c r="A100" s="45">
        <v>52</v>
      </c>
      <c r="B100" s="46" t="s">
        <v>37</v>
      </c>
      <c r="C100" s="8"/>
      <c r="D100" s="8"/>
      <c r="E100" s="8"/>
      <c r="F100" s="52"/>
    </row>
    <row r="101" spans="1:6" x14ac:dyDescent="0.25">
      <c r="A101" s="18" t="s">
        <v>43</v>
      </c>
      <c r="B101" s="17" t="s">
        <v>44</v>
      </c>
      <c r="C101" s="20">
        <f>C102+C103+C104+C105</f>
        <v>40464</v>
      </c>
      <c r="D101" s="20">
        <v>25255</v>
      </c>
      <c r="E101" s="20">
        <f>E102+E103+E104+E105</f>
        <v>65719</v>
      </c>
      <c r="F101" s="52"/>
    </row>
    <row r="102" spans="1:6" x14ac:dyDescent="0.25">
      <c r="A102" s="11" t="s">
        <v>12</v>
      </c>
      <c r="B102" s="10" t="s">
        <v>13</v>
      </c>
      <c r="C102" s="8">
        <v>20708</v>
      </c>
      <c r="D102" s="8">
        <v>-20708</v>
      </c>
      <c r="E102" s="8">
        <v>0</v>
      </c>
      <c r="F102" s="52"/>
    </row>
    <row r="103" spans="1:6" x14ac:dyDescent="0.25">
      <c r="A103" s="11" t="s">
        <v>14</v>
      </c>
      <c r="B103" s="10" t="s">
        <v>15</v>
      </c>
      <c r="C103" s="8">
        <v>19756</v>
      </c>
      <c r="D103" s="8">
        <v>5883</v>
      </c>
      <c r="E103" s="8">
        <v>25639</v>
      </c>
      <c r="F103" s="52"/>
    </row>
    <row r="104" spans="1:6" x14ac:dyDescent="0.25">
      <c r="A104" s="11" t="s">
        <v>35</v>
      </c>
      <c r="B104" s="10" t="s">
        <v>36</v>
      </c>
      <c r="C104" s="8">
        <v>0</v>
      </c>
      <c r="D104" s="8">
        <v>3700</v>
      </c>
      <c r="E104" s="8">
        <v>3700</v>
      </c>
      <c r="F104" s="52"/>
    </row>
    <row r="105" spans="1:6" x14ac:dyDescent="0.25">
      <c r="A105" s="11">
        <v>38</v>
      </c>
      <c r="B105" s="47"/>
      <c r="C105" s="8">
        <v>0</v>
      </c>
      <c r="D105" s="8">
        <v>3638</v>
      </c>
      <c r="E105" s="8">
        <v>36380</v>
      </c>
      <c r="F105" s="52"/>
    </row>
    <row r="106" spans="1:6" ht="60.75" customHeight="1" x14ac:dyDescent="0.25">
      <c r="A106" s="58" t="s">
        <v>56</v>
      </c>
      <c r="B106" s="60" t="s">
        <v>62</v>
      </c>
      <c r="C106" s="40">
        <f>C109+C113</f>
        <v>0</v>
      </c>
      <c r="D106" s="40">
        <f t="shared" ref="D106" si="21">D109+D113</f>
        <v>2240</v>
      </c>
      <c r="E106" s="40">
        <f>E113</f>
        <v>2240</v>
      </c>
    </row>
    <row r="107" spans="1:6" x14ac:dyDescent="0.25">
      <c r="A107" s="48" t="s">
        <v>8</v>
      </c>
      <c r="B107" s="30" t="s">
        <v>9</v>
      </c>
      <c r="C107" s="33"/>
      <c r="D107" s="33"/>
      <c r="E107" s="33"/>
    </row>
    <row r="108" spans="1:6" x14ac:dyDescent="0.25">
      <c r="A108" s="44">
        <v>563</v>
      </c>
      <c r="B108" s="17"/>
      <c r="C108" s="33"/>
      <c r="D108" s="33"/>
      <c r="E108" s="33"/>
    </row>
    <row r="109" spans="1:6" x14ac:dyDescent="0.25">
      <c r="A109" s="18" t="s">
        <v>43</v>
      </c>
      <c r="B109" s="17" t="s">
        <v>44</v>
      </c>
      <c r="C109" s="20">
        <v>0</v>
      </c>
      <c r="D109" s="20">
        <v>0</v>
      </c>
      <c r="E109" s="20">
        <v>0</v>
      </c>
    </row>
    <row r="110" spans="1:6" x14ac:dyDescent="0.25">
      <c r="A110" s="29" t="s">
        <v>12</v>
      </c>
      <c r="B110" s="30" t="s">
        <v>13</v>
      </c>
      <c r="C110" s="33">
        <v>0</v>
      </c>
      <c r="D110" s="33">
        <v>0</v>
      </c>
      <c r="E110" s="33">
        <v>0</v>
      </c>
    </row>
    <row r="111" spans="1:6" x14ac:dyDescent="0.25">
      <c r="A111" s="29" t="s">
        <v>14</v>
      </c>
      <c r="B111" s="30" t="s">
        <v>15</v>
      </c>
      <c r="C111" s="33">
        <v>0</v>
      </c>
      <c r="D111" s="33">
        <v>0</v>
      </c>
      <c r="E111" s="33">
        <v>0</v>
      </c>
    </row>
    <row r="112" spans="1:6" x14ac:dyDescent="0.25">
      <c r="A112" s="29" t="s">
        <v>35</v>
      </c>
      <c r="B112" s="30" t="s">
        <v>36</v>
      </c>
      <c r="C112" s="33">
        <v>0</v>
      </c>
      <c r="D112" s="33">
        <v>0</v>
      </c>
      <c r="E112" s="33">
        <v>0</v>
      </c>
    </row>
    <row r="113" spans="1:40" x14ac:dyDescent="0.25">
      <c r="A113" s="49">
        <v>4</v>
      </c>
      <c r="B113" s="17" t="s">
        <v>53</v>
      </c>
      <c r="C113" s="20">
        <v>0</v>
      </c>
      <c r="D113" s="20">
        <f>E113-C113</f>
        <v>2240</v>
      </c>
      <c r="E113" s="20">
        <f>E114</f>
        <v>2240</v>
      </c>
    </row>
    <row r="114" spans="1:40" x14ac:dyDescent="0.25">
      <c r="A114" s="29" t="s">
        <v>25</v>
      </c>
      <c r="B114" s="30" t="s">
        <v>26</v>
      </c>
      <c r="C114" s="36">
        <v>0</v>
      </c>
      <c r="D114" s="36">
        <v>2240</v>
      </c>
      <c r="E114" s="36">
        <v>2240</v>
      </c>
    </row>
    <row r="115" spans="1:40" ht="37.5" customHeight="1" x14ac:dyDescent="0.25">
      <c r="A115" s="58" t="s">
        <v>58</v>
      </c>
      <c r="B115" s="59" t="s">
        <v>63</v>
      </c>
      <c r="C115" s="31">
        <f>C119+C122</f>
        <v>132595</v>
      </c>
      <c r="D115" s="31">
        <v>-132595</v>
      </c>
      <c r="E115" s="31">
        <v>0</v>
      </c>
    </row>
    <row r="116" spans="1:40" x14ac:dyDescent="0.25">
      <c r="A116" s="32" t="s">
        <v>8</v>
      </c>
      <c r="B116" s="25" t="s">
        <v>9</v>
      </c>
      <c r="C116" s="20"/>
      <c r="D116" s="36"/>
      <c r="E116" s="36"/>
    </row>
    <row r="117" spans="1:40" x14ac:dyDescent="0.25">
      <c r="A117" s="28">
        <v>52</v>
      </c>
      <c r="B117" s="16" t="s">
        <v>37</v>
      </c>
      <c r="C117" s="33"/>
      <c r="D117" s="36"/>
      <c r="E117" s="36"/>
    </row>
    <row r="118" spans="1:40" s="24" customFormat="1" x14ac:dyDescent="0.25">
      <c r="A118" s="15" t="s">
        <v>43</v>
      </c>
      <c r="B118" s="16" t="s">
        <v>44</v>
      </c>
      <c r="C118" s="20">
        <f>C119</f>
        <v>47595</v>
      </c>
      <c r="D118" s="34">
        <f>E118-C118</f>
        <v>-47595</v>
      </c>
      <c r="E118" s="34">
        <v>0</v>
      </c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</row>
    <row r="119" spans="1:40" x14ac:dyDescent="0.25">
      <c r="A119" s="35" t="s">
        <v>12</v>
      </c>
      <c r="B119" s="25" t="s">
        <v>13</v>
      </c>
      <c r="C119" s="33">
        <v>47595</v>
      </c>
      <c r="D119" s="36">
        <f t="shared" ref="D119:D122" si="22">E119-C119</f>
        <v>-47595</v>
      </c>
      <c r="E119" s="36">
        <v>0</v>
      </c>
    </row>
    <row r="120" spans="1:40" x14ac:dyDescent="0.25">
      <c r="A120" s="35" t="s">
        <v>14</v>
      </c>
      <c r="B120" s="25" t="s">
        <v>15</v>
      </c>
      <c r="C120" s="33">
        <v>0</v>
      </c>
      <c r="D120" s="36">
        <f t="shared" si="22"/>
        <v>0</v>
      </c>
      <c r="E120" s="36">
        <v>0</v>
      </c>
    </row>
    <row r="121" spans="1:40" s="24" customFormat="1" x14ac:dyDescent="0.25">
      <c r="A121" s="15" t="s">
        <v>59</v>
      </c>
      <c r="B121" s="16" t="s">
        <v>53</v>
      </c>
      <c r="C121" s="23">
        <f>C122</f>
        <v>85000</v>
      </c>
      <c r="D121" s="34">
        <f t="shared" si="22"/>
        <v>-85000</v>
      </c>
      <c r="E121" s="34">
        <v>0</v>
      </c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</row>
    <row r="122" spans="1:40" x14ac:dyDescent="0.25">
      <c r="A122" s="35" t="s">
        <v>25</v>
      </c>
      <c r="B122" s="25" t="s">
        <v>26</v>
      </c>
      <c r="C122" s="33">
        <v>85000</v>
      </c>
      <c r="D122" s="36">
        <f t="shared" si="22"/>
        <v>-85000</v>
      </c>
      <c r="E122" s="36">
        <v>0</v>
      </c>
    </row>
    <row r="123" spans="1:40" x14ac:dyDescent="0.25">
      <c r="A123" s="27"/>
      <c r="B123" s="27"/>
      <c r="C123" s="27"/>
      <c r="D123" s="27"/>
      <c r="E123" s="27"/>
    </row>
    <row r="134" spans="5:5" x14ac:dyDescent="0.25">
      <c r="E134" s="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9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GRAFOS</vt:lpstr>
      <vt:lpstr>GRAFOS!Print_Area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Jozo</dc:creator>
  <cp:lastModifiedBy>Ana Krajina</cp:lastModifiedBy>
  <cp:lastPrinted>2024-11-08T14:06:20Z</cp:lastPrinted>
  <dcterms:created xsi:type="dcterms:W3CDTF">2023-12-04T19:05:24Z</dcterms:created>
  <dcterms:modified xsi:type="dcterms:W3CDTF">2024-11-19T14:08:51Z</dcterms:modified>
</cp:coreProperties>
</file>