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7" i="1" l="1"/>
  <c r="N7" i="1"/>
  <c r="O7" i="1"/>
  <c r="P7" i="1"/>
  <c r="Q7" i="1"/>
  <c r="L7" i="1"/>
  <c r="B34" i="1" l="1"/>
  <c r="B5" i="1"/>
  <c r="B23" i="1" s="1"/>
  <c r="B24" i="1" s="1"/>
  <c r="B16" i="1"/>
  <c r="B13" i="1"/>
  <c r="B7" i="1"/>
  <c r="B2" i="1"/>
  <c r="B8" i="1" l="1"/>
  <c r="C19" i="1"/>
  <c r="B21" i="1"/>
  <c r="B22" i="1" s="1"/>
  <c r="B26" i="1" l="1"/>
  <c r="B27" i="1" s="1"/>
</calcChain>
</file>

<file path=xl/sharedStrings.xml><?xml version="1.0" encoding="utf-8"?>
<sst xmlns="http://schemas.openxmlformats.org/spreadsheetml/2006/main" count="47" uniqueCount="34">
  <si>
    <t>Qmax</t>
  </si>
  <si>
    <t>l/s</t>
  </si>
  <si>
    <t>Qcr</t>
  </si>
  <si>
    <t>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</si>
  <si>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</si>
  <si>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A</t>
  </si>
  <si>
    <t>DN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</si>
  <si>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</si>
  <si>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r</t>
    </r>
  </si>
  <si>
    <t>Vr</t>
  </si>
  <si>
    <t>tlačni vod</t>
  </si>
  <si>
    <t>L</t>
  </si>
  <si>
    <t>m</t>
  </si>
  <si>
    <t>D</t>
  </si>
  <si>
    <t>mm</t>
  </si>
  <si>
    <t>Du</t>
  </si>
  <si>
    <t>Vtl</t>
  </si>
  <si>
    <t>Propiranje</t>
  </si>
  <si>
    <t>x</t>
  </si>
  <si>
    <t>s</t>
  </si>
  <si>
    <t xml:space="preserve">t1 </t>
  </si>
  <si>
    <t>(pumpa radi)</t>
  </si>
  <si>
    <t>min</t>
  </si>
  <si>
    <t>t2</t>
  </si>
  <si>
    <t>t</t>
  </si>
  <si>
    <t>(pumpa ne radi)</t>
  </si>
  <si>
    <t>ciklus</t>
  </si>
  <si>
    <t>Hgeod</t>
  </si>
  <si>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</rPr>
      <t>H</t>
    </r>
  </si>
  <si>
    <t>Hman</t>
  </si>
  <si>
    <t>P</t>
  </si>
  <si>
    <t>kW</t>
  </si>
  <si>
    <t>Q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</si>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</sst>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B2" sqref="B2"/>
    </sheetView>
  </sheetViews>
  <sheetFormatPr defaultRowHeight="15" x14ac:dyDescent="0.25"/>
  <sheetData>
    <row r="1" spans="1:17" x14ac:dyDescent="0.25">
      <c r="A1" t="s">
        <v>0</v>
      </c>
      <c r="B1">
        <v>4</v>
      </c>
      <c r="C1" t="s">
        <v>1</v>
      </c>
      <c r="D1" s="1" t="s">
        <v>3</v>
      </c>
      <c r="E1" s="2">
        <v>15</v>
      </c>
    </row>
    <row r="2" spans="1:17" x14ac:dyDescent="0.25">
      <c r="A2" t="s">
        <v>2</v>
      </c>
      <c r="B2">
        <f>1.2*B1</f>
        <v>4.8</v>
      </c>
      <c r="C2" t="s">
        <v>1</v>
      </c>
    </row>
    <row r="3" spans="1:17" x14ac:dyDescent="0.25">
      <c r="A3" t="s">
        <v>2</v>
      </c>
      <c r="B3">
        <v>5</v>
      </c>
      <c r="C3" t="s">
        <v>1</v>
      </c>
    </row>
    <row r="5" spans="1:17" ht="17.25" x14ac:dyDescent="0.25">
      <c r="A5" t="s">
        <v>9</v>
      </c>
      <c r="B5" s="3">
        <f>0.9*B3/E1</f>
        <v>0.3</v>
      </c>
      <c r="C5" t="s">
        <v>4</v>
      </c>
      <c r="L5">
        <v>5.9</v>
      </c>
      <c r="M5">
        <v>11835.9</v>
      </c>
    </row>
    <row r="6" spans="1:17" x14ac:dyDescent="0.25">
      <c r="A6" t="s">
        <v>6</v>
      </c>
      <c r="B6" s="3">
        <v>1000</v>
      </c>
      <c r="K6" s="7" t="s">
        <v>32</v>
      </c>
      <c r="L6" s="7">
        <v>1E-3</v>
      </c>
      <c r="M6" s="7">
        <v>5.0000000000000001E-3</v>
      </c>
      <c r="N6" s="7">
        <v>0.01</v>
      </c>
      <c r="O6" s="7">
        <v>1.4999999999999999E-2</v>
      </c>
      <c r="P6" s="7">
        <v>0.02</v>
      </c>
      <c r="Q6" s="7">
        <v>2.5000000000000001E-2</v>
      </c>
    </row>
    <row r="7" spans="1:17" ht="17.25" x14ac:dyDescent="0.25">
      <c r="A7" t="s">
        <v>5</v>
      </c>
      <c r="B7" s="4">
        <f>((B6/1000)^2)*PI()/4</f>
        <v>0.78539816339744828</v>
      </c>
      <c r="C7" t="s">
        <v>7</v>
      </c>
      <c r="K7" s="7" t="s">
        <v>33</v>
      </c>
      <c r="L7" s="8">
        <f>$L$5+($M$5*(L6^2))</f>
        <v>5.9118359000000007</v>
      </c>
      <c r="M7" s="8">
        <f t="shared" ref="M7:Q7" si="0">$L$5+($M$5*(M6^2))</f>
        <v>6.1958975000000001</v>
      </c>
      <c r="N7" s="8">
        <f t="shared" si="0"/>
        <v>7.0835900000000001</v>
      </c>
      <c r="O7" s="8">
        <f t="shared" si="0"/>
        <v>8.5630775000000003</v>
      </c>
      <c r="P7" s="8">
        <f t="shared" si="0"/>
        <v>10.634360000000001</v>
      </c>
      <c r="Q7" s="8">
        <f t="shared" si="0"/>
        <v>13.297437500000001</v>
      </c>
    </row>
    <row r="8" spans="1:17" ht="18" x14ac:dyDescent="0.35">
      <c r="A8" t="s">
        <v>8</v>
      </c>
      <c r="B8" s="4">
        <f>B5/B7</f>
        <v>0.38197186342054879</v>
      </c>
      <c r="C8" t="s">
        <v>12</v>
      </c>
    </row>
    <row r="9" spans="1:17" x14ac:dyDescent="0.25">
      <c r="B9" s="3"/>
    </row>
    <row r="10" spans="1:17" x14ac:dyDescent="0.25">
      <c r="B10" s="3"/>
    </row>
    <row r="11" spans="1:17" x14ac:dyDescent="0.25">
      <c r="A11" t="s">
        <v>10</v>
      </c>
      <c r="B11" s="3"/>
    </row>
    <row r="12" spans="1:17" x14ac:dyDescent="0.25">
      <c r="A12" t="s">
        <v>11</v>
      </c>
      <c r="B12" s="3">
        <v>240</v>
      </c>
      <c r="C12" t="s">
        <v>12</v>
      </c>
    </row>
    <row r="13" spans="1:17" x14ac:dyDescent="0.25">
      <c r="A13" t="s">
        <v>13</v>
      </c>
      <c r="B13" s="3">
        <f>(SQRT((B3*4/1000)/(1*PI())))*1000</f>
        <v>79.788456080286537</v>
      </c>
      <c r="C13" t="s">
        <v>14</v>
      </c>
    </row>
    <row r="14" spans="1:17" x14ac:dyDescent="0.25">
      <c r="A14" t="s">
        <v>15</v>
      </c>
      <c r="B14" s="3">
        <v>80</v>
      </c>
      <c r="C14" t="s">
        <v>14</v>
      </c>
    </row>
    <row r="15" spans="1:17" x14ac:dyDescent="0.25">
      <c r="B15" s="3"/>
    </row>
    <row r="16" spans="1:17" ht="17.25" x14ac:dyDescent="0.25">
      <c r="A16" t="s">
        <v>16</v>
      </c>
      <c r="B16" s="3">
        <f>(((B14/1000)^2)*PI()/4)*B12</f>
        <v>1.2063715789784806</v>
      </c>
      <c r="C16" t="s">
        <v>4</v>
      </c>
    </row>
    <row r="17" spans="1:4" x14ac:dyDescent="0.25">
      <c r="B17" s="3"/>
    </row>
    <row r="18" spans="1:4" x14ac:dyDescent="0.25">
      <c r="B18" s="3"/>
    </row>
    <row r="19" spans="1:4" x14ac:dyDescent="0.25">
      <c r="A19" t="s">
        <v>17</v>
      </c>
      <c r="B19" s="3"/>
      <c r="C19">
        <f>B16/B5</f>
        <v>4.0212385965949355</v>
      </c>
      <c r="D19" t="s">
        <v>18</v>
      </c>
    </row>
    <row r="20" spans="1:4" x14ac:dyDescent="0.25">
      <c r="B20" s="3"/>
    </row>
    <row r="21" spans="1:4" x14ac:dyDescent="0.25">
      <c r="A21" s="5" t="s">
        <v>20</v>
      </c>
      <c r="B21" s="3">
        <f>(B5*1000)/(B3-B1)</f>
        <v>300</v>
      </c>
      <c r="C21" t="s">
        <v>19</v>
      </c>
      <c r="D21" t="s">
        <v>21</v>
      </c>
    </row>
    <row r="22" spans="1:4" x14ac:dyDescent="0.25">
      <c r="B22" s="3">
        <f>B21/60</f>
        <v>5</v>
      </c>
      <c r="C22" t="s">
        <v>22</v>
      </c>
    </row>
    <row r="23" spans="1:4" x14ac:dyDescent="0.25">
      <c r="A23" s="5" t="s">
        <v>23</v>
      </c>
      <c r="B23" s="3">
        <f>B5*1000/B1</f>
        <v>75</v>
      </c>
      <c r="C23" t="s">
        <v>19</v>
      </c>
      <c r="D23" t="s">
        <v>25</v>
      </c>
    </row>
    <row r="24" spans="1:4" x14ac:dyDescent="0.25">
      <c r="B24" s="3">
        <f>B23/60</f>
        <v>1.25</v>
      </c>
      <c r="C24" t="s">
        <v>22</v>
      </c>
    </row>
    <row r="25" spans="1:4" x14ac:dyDescent="0.25">
      <c r="B25" s="3"/>
    </row>
    <row r="26" spans="1:4" x14ac:dyDescent="0.25">
      <c r="A26" s="5" t="s">
        <v>24</v>
      </c>
      <c r="B26" s="3">
        <f>B21+B23</f>
        <v>375</v>
      </c>
      <c r="C26" t="s">
        <v>19</v>
      </c>
      <c r="D26" t="s">
        <v>26</v>
      </c>
    </row>
    <row r="27" spans="1:4" x14ac:dyDescent="0.25">
      <c r="B27" s="3">
        <f>B26/60</f>
        <v>6.25</v>
      </c>
      <c r="C27" t="s">
        <v>22</v>
      </c>
    </row>
    <row r="30" spans="1:4" x14ac:dyDescent="0.25">
      <c r="A30" t="s">
        <v>27</v>
      </c>
      <c r="B30">
        <v>5</v>
      </c>
      <c r="C30" t="s">
        <v>12</v>
      </c>
    </row>
    <row r="31" spans="1:4" x14ac:dyDescent="0.25">
      <c r="A31" s="6" t="s">
        <v>28</v>
      </c>
      <c r="B31">
        <v>3</v>
      </c>
      <c r="C31" t="s">
        <v>12</v>
      </c>
    </row>
    <row r="32" spans="1:4" x14ac:dyDescent="0.25">
      <c r="A32" t="s">
        <v>29</v>
      </c>
      <c r="B32">
        <v>8</v>
      </c>
      <c r="C32" t="s">
        <v>12</v>
      </c>
    </row>
    <row r="34" spans="1:3" x14ac:dyDescent="0.25">
      <c r="A34" t="s">
        <v>30</v>
      </c>
      <c r="B34">
        <f>9.81*B32*(B3/1000)</f>
        <v>0.39240000000000003</v>
      </c>
      <c r="C34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2017-01-16T09:46:58Z</dcterms:modified>
</cp:coreProperties>
</file>